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Estudios e Investigación\Artículos\Artículo TFM La Huella Eterna del Esfuerzo\Figuras, tablas y láminas\"/>
    </mc:Choice>
  </mc:AlternateContent>
  <xr:revisionPtr revIDLastSave="0" documentId="13_ncr:1_{810E4F36-1DFF-4AB2-BCA3-6B39A19376D6}" xr6:coauthVersionLast="45" xr6:coauthVersionMax="45" xr10:uidLastSave="{00000000-0000-0000-0000-000000000000}"/>
  <bookViews>
    <workbookView xWindow="-120" yWindow="-120" windowWidth="20730" windowHeight="11160" xr2:uid="{1015E2B7-B25D-4247-B20B-AA157561BC01}"/>
  </bookViews>
  <sheets>
    <sheet name="Hoja1" sheetId="1" r:id="rId1"/>
  </sheets>
  <calcPr calcId="191029"/>
  <oleSize ref="A1:AO31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<sst xmlns="http://schemas.openxmlformats.org/spreadsheetml/2006/main" count="703" uniqueCount="298">
  <si>
    <t>N</t>
  </si>
  <si>
    <t>Mínimo</t>
  </si>
  <si>
    <t>Máximo</t>
  </si>
  <si>
    <t>Media</t>
  </si>
  <si>
    <t>Desv. típ.</t>
  </si>
  <si>
    <t>Deltoides</t>
  </si>
  <si>
    <t>Pectoral Mayor</t>
  </si>
  <si>
    <t>Ligamento costoclavicular</t>
  </si>
  <si>
    <t>Ligamento trapezoide</t>
  </si>
  <si>
    <t>Ligamento conoide</t>
  </si>
  <si>
    <t>Subescapular</t>
  </si>
  <si>
    <t>Supraespinoso e Infraespinoso</t>
  </si>
  <si>
    <t>Redondo menor</t>
  </si>
  <si>
    <t>Redondo mayor</t>
  </si>
  <si>
    <t>Pectoral mayor</t>
  </si>
  <si>
    <t>Dorsal ancho</t>
  </si>
  <si>
    <t>Coracobraquial</t>
  </si>
  <si>
    <t>Extensor radial largo del carpo</t>
  </si>
  <si>
    <t>Braquial</t>
  </si>
  <si>
    <t>Extensor (común)</t>
  </si>
  <si>
    <t>Flexor (común)</t>
  </si>
  <si>
    <t>Tríceps braquial</t>
  </si>
  <si>
    <t>Ancóneo</t>
  </si>
  <si>
    <t>Supinador</t>
  </si>
  <si>
    <t>Abductor largo del pulgar</t>
  </si>
  <si>
    <t>Extensores del pulgar</t>
  </si>
  <si>
    <t>Extensor del índice</t>
  </si>
  <si>
    <t>Flexor profundo del dedo</t>
  </si>
  <si>
    <t>Pronador cuadrado</t>
  </si>
  <si>
    <t>Extensor cubital del carpo</t>
  </si>
  <si>
    <t>Flexor cubital del carpo</t>
  </si>
  <si>
    <t>Bíceps braquial</t>
  </si>
  <si>
    <t>Extensor corto del primer dedo</t>
  </si>
  <si>
    <t>Extensor largo del pulgar</t>
  </si>
  <si>
    <t>Flexor largo del pulgar</t>
  </si>
  <si>
    <t>Flexor superficial de los dedos</t>
  </si>
  <si>
    <t>Supinador largo</t>
  </si>
  <si>
    <t>Supinador corto</t>
  </si>
  <si>
    <t>Pronador redondo</t>
  </si>
  <si>
    <t>Membrana interósea</t>
  </si>
  <si>
    <t>N válido (según lista)</t>
  </si>
  <si>
    <t>a. LATERALIDAD = Derecha</t>
  </si>
  <si>
    <r>
      <t>Estadísticos descriptivos lateralidad derecha</t>
    </r>
    <r>
      <rPr>
        <b/>
        <vertAlign val="superscript"/>
        <sz val="9"/>
        <color indexed="8"/>
        <rFont val="Arial Bold"/>
      </rPr>
      <t>a</t>
    </r>
  </si>
  <si>
    <t>a. LATERALIDAD = Izquierda</t>
  </si>
  <si>
    <r>
      <t>Estadísticos descriptivos lateralidad izquierda</t>
    </r>
    <r>
      <rPr>
        <b/>
        <vertAlign val="superscript"/>
        <sz val="9"/>
        <color indexed="8"/>
        <rFont val="Arial Bold"/>
      </rPr>
      <t>a</t>
    </r>
  </si>
  <si>
    <t>U de Mann-Whitney</t>
  </si>
  <si>
    <t>W de Wilcoxon</t>
  </si>
  <si>
    <t>Z</t>
  </si>
  <si>
    <t>Sig. asintót. (bilateral)</t>
  </si>
  <si>
    <t>Sig. exacta [2*(Sig. unilateral)]</t>
  </si>
  <si>
    <t>a. Variable de agrupación: LATERALIDAD</t>
  </si>
  <si>
    <t>b. No corregidos para los empates.</t>
  </si>
  <si>
    <r>
      <t>Estadísticos de contraste</t>
    </r>
    <r>
      <rPr>
        <b/>
        <vertAlign val="superscript"/>
        <sz val="9"/>
        <color indexed="8"/>
        <rFont val="Arial Bold"/>
      </rPr>
      <t>a</t>
    </r>
  </si>
  <si>
    <r>
      <t>,836</t>
    </r>
    <r>
      <rPr>
        <vertAlign val="superscript"/>
        <sz val="9"/>
        <color indexed="8"/>
        <rFont val="Arial"/>
      </rPr>
      <t>b</t>
    </r>
  </si>
  <si>
    <r>
      <t>,443</t>
    </r>
    <r>
      <rPr>
        <vertAlign val="superscript"/>
        <sz val="9"/>
        <color indexed="8"/>
        <rFont val="Arial"/>
      </rPr>
      <t>b</t>
    </r>
  </si>
  <si>
    <r>
      <t>,465</t>
    </r>
    <r>
      <rPr>
        <vertAlign val="superscript"/>
        <sz val="9"/>
        <color indexed="8"/>
        <rFont val="Arial"/>
      </rPr>
      <t>b</t>
    </r>
  </si>
  <si>
    <r>
      <t>,931</t>
    </r>
    <r>
      <rPr>
        <vertAlign val="superscript"/>
        <sz val="9"/>
        <color indexed="8"/>
        <rFont val="Arial"/>
      </rPr>
      <t>b</t>
    </r>
  </si>
  <si>
    <r>
      <t>1,000</t>
    </r>
    <r>
      <rPr>
        <vertAlign val="superscript"/>
        <sz val="9"/>
        <color indexed="8"/>
        <rFont val="Arial"/>
      </rPr>
      <t>b</t>
    </r>
  </si>
  <si>
    <r>
      <t>,530</t>
    </r>
    <r>
      <rPr>
        <vertAlign val="superscript"/>
        <sz val="9"/>
        <color indexed="8"/>
        <rFont val="Arial"/>
      </rPr>
      <t>b</t>
    </r>
  </si>
  <si>
    <r>
      <t>,429</t>
    </r>
    <r>
      <rPr>
        <vertAlign val="superscript"/>
        <sz val="9"/>
        <color indexed="8"/>
        <rFont val="Arial"/>
      </rPr>
      <t>b</t>
    </r>
  </si>
  <si>
    <r>
      <t>,095</t>
    </r>
    <r>
      <rPr>
        <vertAlign val="superscript"/>
        <sz val="9"/>
        <color indexed="8"/>
        <rFont val="Arial"/>
      </rPr>
      <t>b</t>
    </r>
  </si>
  <si>
    <r>
      <t>,853</t>
    </r>
    <r>
      <rPr>
        <vertAlign val="superscript"/>
        <sz val="9"/>
        <color indexed="8"/>
        <rFont val="Arial"/>
      </rPr>
      <t>b</t>
    </r>
  </si>
  <si>
    <r>
      <t>,955</t>
    </r>
    <r>
      <rPr>
        <vertAlign val="superscript"/>
        <sz val="9"/>
        <color indexed="8"/>
        <rFont val="Arial"/>
      </rPr>
      <t>b</t>
    </r>
  </si>
  <si>
    <r>
      <t>,277</t>
    </r>
    <r>
      <rPr>
        <vertAlign val="superscript"/>
        <sz val="9"/>
        <color indexed="8"/>
        <rFont val="Arial"/>
      </rPr>
      <t>b</t>
    </r>
  </si>
  <si>
    <r>
      <t>,689</t>
    </r>
    <r>
      <rPr>
        <vertAlign val="superscript"/>
        <sz val="9"/>
        <color indexed="8"/>
        <rFont val="Arial"/>
      </rPr>
      <t>b</t>
    </r>
  </si>
  <si>
    <r>
      <t>,121</t>
    </r>
    <r>
      <rPr>
        <vertAlign val="superscript"/>
        <sz val="9"/>
        <color indexed="8"/>
        <rFont val="Arial"/>
      </rPr>
      <t>b</t>
    </r>
  </si>
  <si>
    <r>
      <t>,894</t>
    </r>
    <r>
      <rPr>
        <vertAlign val="superscript"/>
        <sz val="9"/>
        <color indexed="8"/>
        <rFont val="Arial"/>
      </rPr>
      <t>b</t>
    </r>
  </si>
  <si>
    <r>
      <t>,328</t>
    </r>
    <r>
      <rPr>
        <vertAlign val="superscript"/>
        <sz val="9"/>
        <color indexed="8"/>
        <rFont val="Arial"/>
      </rPr>
      <t>b</t>
    </r>
  </si>
  <si>
    <r>
      <t>,344</t>
    </r>
    <r>
      <rPr>
        <vertAlign val="superscript"/>
        <sz val="9"/>
        <color indexed="8"/>
        <rFont val="Arial"/>
      </rPr>
      <t>b</t>
    </r>
  </si>
  <si>
    <r>
      <t>,860</t>
    </r>
    <r>
      <rPr>
        <vertAlign val="superscript"/>
        <sz val="9"/>
        <color indexed="8"/>
        <rFont val="Arial"/>
      </rPr>
      <t>b</t>
    </r>
  </si>
  <si>
    <r>
      <t>,166</t>
    </r>
    <r>
      <rPr>
        <vertAlign val="superscript"/>
        <sz val="9"/>
        <color indexed="8"/>
        <rFont val="Arial"/>
      </rPr>
      <t>b</t>
    </r>
  </si>
  <si>
    <r>
      <t>,134</t>
    </r>
    <r>
      <rPr>
        <vertAlign val="superscript"/>
        <sz val="9"/>
        <color indexed="8"/>
        <rFont val="Arial"/>
      </rPr>
      <t>b</t>
    </r>
  </si>
  <si>
    <r>
      <t>,022</t>
    </r>
    <r>
      <rPr>
        <vertAlign val="superscript"/>
        <sz val="9"/>
        <color indexed="8"/>
        <rFont val="Arial"/>
      </rPr>
      <t>b</t>
    </r>
  </si>
  <si>
    <r>
      <t>,780</t>
    </r>
    <r>
      <rPr>
        <vertAlign val="superscript"/>
        <sz val="9"/>
        <color indexed="8"/>
        <rFont val="Arial"/>
      </rPr>
      <t>b</t>
    </r>
  </si>
  <si>
    <r>
      <t>,378</t>
    </r>
    <r>
      <rPr>
        <vertAlign val="superscript"/>
        <sz val="9"/>
        <color indexed="8"/>
        <rFont val="Arial"/>
      </rPr>
      <t>b</t>
    </r>
  </si>
  <si>
    <r>
      <t>,536</t>
    </r>
    <r>
      <rPr>
        <vertAlign val="superscript"/>
        <sz val="9"/>
        <color indexed="8"/>
        <rFont val="Arial"/>
      </rPr>
      <t>b</t>
    </r>
  </si>
  <si>
    <r>
      <t>,521</t>
    </r>
    <r>
      <rPr>
        <vertAlign val="superscript"/>
        <sz val="9"/>
        <color indexed="8"/>
        <rFont val="Arial"/>
      </rPr>
      <t>b</t>
    </r>
  </si>
  <si>
    <r>
      <t>,298</t>
    </r>
    <r>
      <rPr>
        <vertAlign val="superscript"/>
        <sz val="9"/>
        <color indexed="8"/>
        <rFont val="Arial"/>
      </rPr>
      <t>b</t>
    </r>
  </si>
  <si>
    <r>
      <t>,038</t>
    </r>
    <r>
      <rPr>
        <vertAlign val="superscript"/>
        <sz val="9"/>
        <color indexed="8"/>
        <rFont val="Arial"/>
      </rPr>
      <t>b</t>
    </r>
  </si>
  <si>
    <r>
      <t>,634</t>
    </r>
    <r>
      <rPr>
        <vertAlign val="superscript"/>
        <sz val="9"/>
        <color indexed="8"/>
        <rFont val="Arial"/>
      </rPr>
      <t>b</t>
    </r>
  </si>
  <si>
    <r>
      <t>,754</t>
    </r>
    <r>
      <rPr>
        <vertAlign val="superscript"/>
        <sz val="9"/>
        <color indexed="8"/>
        <rFont val="Arial"/>
      </rPr>
      <t>b</t>
    </r>
  </si>
  <si>
    <r>
      <t>,343</t>
    </r>
    <r>
      <rPr>
        <vertAlign val="superscript"/>
        <sz val="9"/>
        <color indexed="8"/>
        <rFont val="Arial"/>
      </rPr>
      <t>b</t>
    </r>
  </si>
  <si>
    <r>
      <t>,115</t>
    </r>
    <r>
      <rPr>
        <vertAlign val="superscript"/>
        <sz val="9"/>
        <color indexed="8"/>
        <rFont val="Arial"/>
      </rPr>
      <t>b</t>
    </r>
  </si>
  <si>
    <r>
      <t>,833</t>
    </r>
    <r>
      <rPr>
        <vertAlign val="superscript"/>
        <sz val="9"/>
        <color indexed="8"/>
        <rFont val="Arial"/>
      </rPr>
      <t>b</t>
    </r>
  </si>
  <si>
    <r>
      <t>,110</t>
    </r>
    <r>
      <rPr>
        <vertAlign val="superscript"/>
        <sz val="9"/>
        <color indexed="8"/>
        <rFont val="Arial"/>
      </rPr>
      <t>b</t>
    </r>
  </si>
  <si>
    <r>
      <t>,640</t>
    </r>
    <r>
      <rPr>
        <vertAlign val="superscript"/>
        <sz val="9"/>
        <color indexed="8"/>
        <rFont val="Arial"/>
      </rPr>
      <t>b</t>
    </r>
  </si>
  <si>
    <r>
      <t>,850</t>
    </r>
    <r>
      <rPr>
        <vertAlign val="superscript"/>
        <sz val="9"/>
        <color indexed="8"/>
        <rFont val="Arial"/>
      </rPr>
      <t>b</t>
    </r>
  </si>
  <si>
    <r>
      <t>,376</t>
    </r>
    <r>
      <rPr>
        <vertAlign val="superscript"/>
        <sz val="9"/>
        <color indexed="8"/>
        <rFont val="Arial"/>
      </rPr>
      <t>b</t>
    </r>
  </si>
  <si>
    <r>
      <t>,379</t>
    </r>
    <r>
      <rPr>
        <vertAlign val="superscript"/>
        <sz val="9"/>
        <color indexed="8"/>
        <rFont val="Arial"/>
      </rPr>
      <t>b</t>
    </r>
  </si>
  <si>
    <t>p-value</t>
  </si>
  <si>
    <t>Clavícula</t>
  </si>
  <si>
    <t>Cúbito</t>
  </si>
  <si>
    <t>Húmero</t>
  </si>
  <si>
    <t>Radio</t>
  </si>
  <si>
    <t>FC</t>
  </si>
  <si>
    <t xml:space="preserve">F </t>
  </si>
  <si>
    <t>Derecha</t>
  </si>
  <si>
    <t>Izquierda</t>
  </si>
  <si>
    <t>CLDT</t>
  </si>
  <si>
    <t>CLPM</t>
  </si>
  <si>
    <t>CLCS</t>
  </si>
  <si>
    <t>CLTRZ</t>
  </si>
  <si>
    <t>CLCN</t>
  </si>
  <si>
    <t>HUMSB</t>
  </si>
  <si>
    <t>HUMIF</t>
  </si>
  <si>
    <t>HUMRME</t>
  </si>
  <si>
    <t>HUMRMA</t>
  </si>
  <si>
    <t>HUMPM</t>
  </si>
  <si>
    <t>HUMDA</t>
  </si>
  <si>
    <t>HUMDT</t>
  </si>
  <si>
    <t>HUMCR</t>
  </si>
  <si>
    <t>HUMERLC</t>
  </si>
  <si>
    <t>HUMBR</t>
  </si>
  <si>
    <t>HUMEC</t>
  </si>
  <si>
    <t>HUMFC</t>
  </si>
  <si>
    <t>CUTR</t>
  </si>
  <si>
    <t>CUANC</t>
  </si>
  <si>
    <t>CUBR</t>
  </si>
  <si>
    <t>CUSP</t>
  </si>
  <si>
    <t>CUAPL</t>
  </si>
  <si>
    <t>CUEP</t>
  </si>
  <si>
    <t>CUEI</t>
  </si>
  <si>
    <t>CUFDP</t>
  </si>
  <si>
    <t>CUPC</t>
  </si>
  <si>
    <t>CUECC</t>
  </si>
  <si>
    <t>CUFCC</t>
  </si>
  <si>
    <t>RAAPL</t>
  </si>
  <si>
    <t>RABB</t>
  </si>
  <si>
    <t>RAEP</t>
  </si>
  <si>
    <t>RAELP</t>
  </si>
  <si>
    <t>RAFLP</t>
  </si>
  <si>
    <t>RAFSD</t>
  </si>
  <si>
    <t>RASL</t>
  </si>
  <si>
    <t>RASC</t>
  </si>
  <si>
    <t>RAPR</t>
  </si>
  <si>
    <t>RAPC</t>
  </si>
  <si>
    <t>RAMI</t>
  </si>
  <si>
    <t>Asimetría bilateral</t>
  </si>
  <si>
    <t>Total</t>
  </si>
  <si>
    <t>Asimetría por hueso</t>
  </si>
  <si>
    <t>a. Variable de agrupación: SEXO</t>
  </si>
  <si>
    <r>
      <t>,870</t>
    </r>
    <r>
      <rPr>
        <vertAlign val="superscript"/>
        <sz val="9"/>
        <color indexed="8"/>
        <rFont val="Arial"/>
        <family val="2"/>
      </rPr>
      <t>b</t>
    </r>
  </si>
  <si>
    <r>
      <t>,491</t>
    </r>
    <r>
      <rPr>
        <vertAlign val="superscript"/>
        <sz val="9"/>
        <color indexed="8"/>
        <rFont val="Arial"/>
        <family val="2"/>
      </rPr>
      <t>b</t>
    </r>
  </si>
  <si>
    <r>
      <t>,770</t>
    </r>
    <r>
      <rPr>
        <vertAlign val="superscript"/>
        <sz val="9"/>
        <color indexed="8"/>
        <rFont val="Arial"/>
        <family val="2"/>
      </rPr>
      <t>b</t>
    </r>
  </si>
  <si>
    <r>
      <t>,709</t>
    </r>
    <r>
      <rPr>
        <vertAlign val="superscript"/>
        <sz val="9"/>
        <color indexed="8"/>
        <rFont val="Arial"/>
        <family val="2"/>
      </rPr>
      <t>b</t>
    </r>
  </si>
  <si>
    <r>
      <t>1,000</t>
    </r>
    <r>
      <rPr>
        <vertAlign val="superscript"/>
        <sz val="9"/>
        <color indexed="8"/>
        <rFont val="Arial"/>
        <family val="2"/>
      </rPr>
      <t>b</t>
    </r>
  </si>
  <si>
    <r>
      <t>,758</t>
    </r>
    <r>
      <rPr>
        <vertAlign val="superscript"/>
        <sz val="9"/>
        <color indexed="8"/>
        <rFont val="Arial"/>
        <family val="2"/>
      </rPr>
      <t>b</t>
    </r>
  </si>
  <si>
    <r>
      <t>,800</t>
    </r>
    <r>
      <rPr>
        <vertAlign val="superscript"/>
        <sz val="9"/>
        <color indexed="8"/>
        <rFont val="Arial"/>
        <family val="2"/>
      </rPr>
      <t>b</t>
    </r>
  </si>
  <si>
    <r>
      <t>,199</t>
    </r>
    <r>
      <rPr>
        <vertAlign val="superscript"/>
        <sz val="9"/>
        <color indexed="8"/>
        <rFont val="Arial"/>
        <family val="2"/>
      </rPr>
      <t>b</t>
    </r>
  </si>
  <si>
    <r>
      <t>,975</t>
    </r>
    <r>
      <rPr>
        <vertAlign val="superscript"/>
        <sz val="9"/>
        <color indexed="8"/>
        <rFont val="Arial"/>
        <family val="2"/>
      </rPr>
      <t>b</t>
    </r>
  </si>
  <si>
    <r>
      <t>,237</t>
    </r>
    <r>
      <rPr>
        <vertAlign val="superscript"/>
        <sz val="9"/>
        <color indexed="8"/>
        <rFont val="Arial"/>
        <family val="2"/>
      </rPr>
      <t>b</t>
    </r>
  </si>
  <si>
    <r>
      <t>,409</t>
    </r>
    <r>
      <rPr>
        <vertAlign val="superscript"/>
        <sz val="9"/>
        <color indexed="8"/>
        <rFont val="Arial"/>
        <family val="2"/>
      </rPr>
      <t>b</t>
    </r>
  </si>
  <si>
    <r>
      <t>,377</t>
    </r>
    <r>
      <rPr>
        <vertAlign val="superscript"/>
        <sz val="9"/>
        <color indexed="8"/>
        <rFont val="Arial"/>
        <family val="2"/>
      </rPr>
      <t>b</t>
    </r>
  </si>
  <si>
    <r>
      <t>,679</t>
    </r>
    <r>
      <rPr>
        <vertAlign val="superscript"/>
        <sz val="9"/>
        <color indexed="8"/>
        <rFont val="Arial"/>
        <family val="2"/>
      </rPr>
      <t>b</t>
    </r>
  </si>
  <si>
    <r>
      <t>,836</t>
    </r>
    <r>
      <rPr>
        <vertAlign val="superscript"/>
        <sz val="9"/>
        <color indexed="8"/>
        <rFont val="Arial"/>
        <family val="2"/>
      </rPr>
      <t>b</t>
    </r>
  </si>
  <si>
    <r>
      <t>,456</t>
    </r>
    <r>
      <rPr>
        <vertAlign val="superscript"/>
        <sz val="9"/>
        <color indexed="8"/>
        <rFont val="Arial"/>
        <family val="2"/>
      </rPr>
      <t>b</t>
    </r>
  </si>
  <si>
    <r>
      <t>,189</t>
    </r>
    <r>
      <rPr>
        <vertAlign val="superscript"/>
        <sz val="9"/>
        <color indexed="8"/>
        <rFont val="Arial"/>
        <family val="2"/>
      </rPr>
      <t>b</t>
    </r>
  </si>
  <si>
    <r>
      <t>,721</t>
    </r>
    <r>
      <rPr>
        <vertAlign val="superscript"/>
        <sz val="9"/>
        <color indexed="8"/>
        <rFont val="Arial"/>
        <family val="2"/>
      </rPr>
      <t>b</t>
    </r>
  </si>
  <si>
    <r>
      <t>,040</t>
    </r>
    <r>
      <rPr>
        <vertAlign val="superscript"/>
        <sz val="9"/>
        <color indexed="8"/>
        <rFont val="Arial"/>
        <family val="2"/>
      </rPr>
      <t>b</t>
    </r>
  </si>
  <si>
    <r>
      <t>,633</t>
    </r>
    <r>
      <rPr>
        <vertAlign val="superscript"/>
        <sz val="9"/>
        <color indexed="8"/>
        <rFont val="Arial"/>
        <family val="2"/>
      </rPr>
      <t>b</t>
    </r>
  </si>
  <si>
    <r>
      <t>,427</t>
    </r>
    <r>
      <rPr>
        <vertAlign val="superscript"/>
        <sz val="9"/>
        <color indexed="8"/>
        <rFont val="Arial"/>
        <family val="2"/>
      </rPr>
      <t>b</t>
    </r>
  </si>
  <si>
    <r>
      <t>,731</t>
    </r>
    <r>
      <rPr>
        <vertAlign val="superscript"/>
        <sz val="9"/>
        <color indexed="8"/>
        <rFont val="Arial"/>
        <family val="2"/>
      </rPr>
      <t>b</t>
    </r>
  </si>
  <si>
    <r>
      <t>,862</t>
    </r>
    <r>
      <rPr>
        <vertAlign val="superscript"/>
        <sz val="9"/>
        <color indexed="8"/>
        <rFont val="Arial"/>
        <family val="2"/>
      </rPr>
      <t>b</t>
    </r>
  </si>
  <si>
    <r>
      <t>,049</t>
    </r>
    <r>
      <rPr>
        <vertAlign val="superscript"/>
        <sz val="9"/>
        <color indexed="8"/>
        <rFont val="Arial"/>
        <family val="2"/>
      </rPr>
      <t>b</t>
    </r>
  </si>
  <si>
    <r>
      <t>,697</t>
    </r>
    <r>
      <rPr>
        <vertAlign val="superscript"/>
        <sz val="9"/>
        <color indexed="8"/>
        <rFont val="Arial"/>
        <family val="2"/>
      </rPr>
      <t>b</t>
    </r>
  </si>
  <si>
    <r>
      <t>,061</t>
    </r>
    <r>
      <rPr>
        <vertAlign val="superscript"/>
        <sz val="9"/>
        <color indexed="8"/>
        <rFont val="Arial"/>
        <family val="2"/>
      </rPr>
      <t>b</t>
    </r>
  </si>
  <si>
    <r>
      <t>,739</t>
    </r>
    <r>
      <rPr>
        <vertAlign val="superscript"/>
        <sz val="9"/>
        <color indexed="8"/>
        <rFont val="Arial"/>
        <family val="2"/>
      </rPr>
      <t>b</t>
    </r>
  </si>
  <si>
    <r>
      <t>,056</t>
    </r>
    <r>
      <rPr>
        <vertAlign val="superscript"/>
        <sz val="9"/>
        <color indexed="8"/>
        <rFont val="Arial"/>
        <family val="2"/>
      </rPr>
      <t>b</t>
    </r>
  </si>
  <si>
    <r>
      <t>,935</t>
    </r>
    <r>
      <rPr>
        <vertAlign val="superscript"/>
        <sz val="9"/>
        <color indexed="8"/>
        <rFont val="Arial"/>
        <family val="2"/>
      </rPr>
      <t>b</t>
    </r>
  </si>
  <si>
    <r>
      <t>,683</t>
    </r>
    <r>
      <rPr>
        <vertAlign val="superscript"/>
        <sz val="9"/>
        <color indexed="8"/>
        <rFont val="Arial"/>
        <family val="2"/>
      </rPr>
      <t>b</t>
    </r>
  </si>
  <si>
    <r>
      <t>,702</t>
    </r>
    <r>
      <rPr>
        <vertAlign val="superscript"/>
        <sz val="9"/>
        <color indexed="8"/>
        <rFont val="Arial"/>
        <family val="2"/>
      </rPr>
      <t>b</t>
    </r>
  </si>
  <si>
    <r>
      <t>,122</t>
    </r>
    <r>
      <rPr>
        <vertAlign val="superscript"/>
        <sz val="9"/>
        <color indexed="8"/>
        <rFont val="Arial"/>
        <family val="2"/>
      </rPr>
      <t>b</t>
    </r>
  </si>
  <si>
    <r>
      <t>,554</t>
    </r>
    <r>
      <rPr>
        <vertAlign val="superscript"/>
        <sz val="9"/>
        <color indexed="8"/>
        <rFont val="Arial"/>
        <family val="2"/>
      </rPr>
      <t>b</t>
    </r>
  </si>
  <si>
    <r>
      <t>,164</t>
    </r>
    <r>
      <rPr>
        <vertAlign val="superscript"/>
        <sz val="9"/>
        <color indexed="8"/>
        <rFont val="Arial"/>
        <family val="2"/>
      </rPr>
      <t>b</t>
    </r>
  </si>
  <si>
    <r>
      <t>,608</t>
    </r>
    <r>
      <rPr>
        <vertAlign val="superscript"/>
        <sz val="9"/>
        <color indexed="8"/>
        <rFont val="Arial"/>
        <family val="2"/>
      </rPr>
      <t>b</t>
    </r>
  </si>
  <si>
    <r>
      <t>Estadísticos descriptivos por EDAD</t>
    </r>
    <r>
      <rPr>
        <b/>
        <vertAlign val="superscript"/>
        <sz val="9"/>
        <color indexed="8"/>
        <rFont val="Arial Bold"/>
      </rPr>
      <t>a</t>
    </r>
  </si>
  <si>
    <t>Subadulto</t>
  </si>
  <si>
    <t>Adulto</t>
  </si>
  <si>
    <t>Estadísticos descriptivos total</t>
  </si>
  <si>
    <t>Estadísticos descriptivos</t>
  </si>
  <si>
    <t>Índice diafisario (clavícula)</t>
  </si>
  <si>
    <t>Índice de robustez (húmero)</t>
  </si>
  <si>
    <t>Índice diafisario (húmero)</t>
  </si>
  <si>
    <t>Índice de robustez (cúbito)</t>
  </si>
  <si>
    <t>Índice Diafisario (cúbito)</t>
  </si>
  <si>
    <t>Índice de robustez (radio)</t>
  </si>
  <si>
    <t>Índice diafisario (radio)</t>
  </si>
  <si>
    <t>Estadísticos  descriptivos de índices</t>
  </si>
  <si>
    <t>a. SEXO = Femenino</t>
  </si>
  <si>
    <r>
      <t>Estadísticos descriptivos FEMENINO</t>
    </r>
    <r>
      <rPr>
        <b/>
        <vertAlign val="superscript"/>
        <sz val="9"/>
        <color indexed="8"/>
        <rFont val="Arial Bold"/>
      </rPr>
      <t>a</t>
    </r>
  </si>
  <si>
    <t>a. SEXO = Masculino</t>
  </si>
  <si>
    <r>
      <t>Estadísticos descriptivos maculino</t>
    </r>
    <r>
      <rPr>
        <b/>
        <vertAlign val="superscript"/>
        <sz val="9"/>
        <color indexed="8"/>
        <rFont val="Arial Bold"/>
      </rPr>
      <t>a</t>
    </r>
  </si>
  <si>
    <t>Femenino</t>
  </si>
  <si>
    <t>Masculino</t>
  </si>
  <si>
    <t>TOTAL</t>
  </si>
  <si>
    <r>
      <t>Estadísticos descriptivos de SEXO</t>
    </r>
    <r>
      <rPr>
        <b/>
        <vertAlign val="superscript"/>
        <sz val="9"/>
        <color indexed="8"/>
        <rFont val="Arial Bold"/>
      </rPr>
      <t>a</t>
    </r>
  </si>
  <si>
    <t>EXTREMIDADES INFERIORES</t>
  </si>
  <si>
    <t>Glúteo mayor (F)</t>
  </si>
  <si>
    <t>Ilipsoas (F)</t>
  </si>
  <si>
    <t>Vasto medial (F)</t>
  </si>
  <si>
    <t>Glúteo menor (F)</t>
  </si>
  <si>
    <t>Glúteo medio (F)</t>
  </si>
  <si>
    <t>Aductor mayor</t>
  </si>
  <si>
    <t>Gastrocnemio (F)</t>
  </si>
  <si>
    <t>Ligamento cruzado posterior (F)</t>
  </si>
  <si>
    <t>Ligamento redondo (F)</t>
  </si>
  <si>
    <t>Tendón del cuádriceps</t>
  </si>
  <si>
    <t>Tibial anterior (T)</t>
  </si>
  <si>
    <t>Cuádriceps (tendón rótula) (T)</t>
  </si>
  <si>
    <t>Poplíteo (T)</t>
  </si>
  <si>
    <t>Sóleo (T)</t>
  </si>
  <si>
    <t>Flexor largo (T)</t>
  </si>
  <si>
    <t>Ligamento cruzado anterior (T)</t>
  </si>
  <si>
    <t>Membrana interósea (T)</t>
  </si>
  <si>
    <t>Bíceps femoral (P)</t>
  </si>
  <si>
    <t>Músculo peróneo (P)</t>
  </si>
  <si>
    <t>Exensor largo de los dedos (P)</t>
  </si>
  <si>
    <t>Membrana interósea (P)</t>
  </si>
  <si>
    <t>Ligamento talocalcáneo interóseo (A)</t>
  </si>
  <si>
    <t>Ligamento talo-calcáneo anterior (A)</t>
  </si>
  <si>
    <t>Ligamento tibio-talar posterior (A)</t>
  </si>
  <si>
    <t>Tendón de Aquiles (C)</t>
  </si>
  <si>
    <t>Flexor de los dedos (C)</t>
  </si>
  <si>
    <t>Ligamento peróneo largo (C)</t>
  </si>
  <si>
    <t>FEGMA</t>
  </si>
  <si>
    <t>FEIP</t>
  </si>
  <si>
    <t>FEVM</t>
  </si>
  <si>
    <t>FEGMEN</t>
  </si>
  <si>
    <t>FEGMED</t>
  </si>
  <si>
    <t>FEAM</t>
  </si>
  <si>
    <t>GEGCN</t>
  </si>
  <si>
    <t>FELCP</t>
  </si>
  <si>
    <t>FELR</t>
  </si>
  <si>
    <t>ROC</t>
  </si>
  <si>
    <t>TITIA</t>
  </si>
  <si>
    <t>TICT</t>
  </si>
  <si>
    <t>TIPO</t>
  </si>
  <si>
    <t>TISO</t>
  </si>
  <si>
    <t>TIFDL</t>
  </si>
  <si>
    <t>TICRA</t>
  </si>
  <si>
    <t>TIIM</t>
  </si>
  <si>
    <t>PEBF</t>
  </si>
  <si>
    <t>PEPE</t>
  </si>
  <si>
    <t>PEELD</t>
  </si>
  <si>
    <t>PEIM</t>
  </si>
  <si>
    <t>ASLTCI</t>
  </si>
  <si>
    <t>ASLTCA</t>
  </si>
  <si>
    <t>ASLTTP</t>
  </si>
  <si>
    <t>CATA</t>
  </si>
  <si>
    <t>CATFLD</t>
  </si>
  <si>
    <t>CAPL</t>
  </si>
  <si>
    <r>
      <t>Estadísticos descriptivos DERECHA</t>
    </r>
    <r>
      <rPr>
        <b/>
        <vertAlign val="superscript"/>
        <sz val="9"/>
        <color indexed="8"/>
        <rFont val="Arial Bold"/>
      </rPr>
      <t>a</t>
    </r>
  </si>
  <si>
    <r>
      <t>Estadísticos descriptivos IZQUIERDA</t>
    </r>
    <r>
      <rPr>
        <b/>
        <vertAlign val="superscript"/>
        <sz val="9"/>
        <color indexed="8"/>
        <rFont val="Arial Bold"/>
      </rPr>
      <t>a</t>
    </r>
  </si>
  <si>
    <t>Media total del hueso</t>
  </si>
  <si>
    <t>FEGCN</t>
  </si>
  <si>
    <t>Media F</t>
  </si>
  <si>
    <t>Media FC</t>
  </si>
  <si>
    <t>126.32</t>
  </si>
  <si>
    <r>
      <t>Estadísticos descriptivos por sexo</t>
    </r>
    <r>
      <rPr>
        <b/>
        <vertAlign val="superscript"/>
        <sz val="9"/>
        <color indexed="8"/>
        <rFont val="Arial Bold"/>
      </rPr>
      <t>a</t>
    </r>
  </si>
  <si>
    <t>ASTLCA</t>
  </si>
  <si>
    <t xml:space="preserve"> Subadultos</t>
  </si>
  <si>
    <t>Adultos</t>
  </si>
  <si>
    <t>VRFC</t>
  </si>
  <si>
    <t>VRPSS</t>
  </si>
  <si>
    <t>VRPSI</t>
  </si>
  <si>
    <t>VREAS</t>
  </si>
  <si>
    <t>VREAI</t>
  </si>
  <si>
    <t>VRAAA</t>
  </si>
  <si>
    <t>VRAPT</t>
  </si>
  <si>
    <t>VRFA</t>
  </si>
  <si>
    <t>VROC</t>
  </si>
  <si>
    <t>a</t>
  </si>
  <si>
    <t>VRNSS</t>
  </si>
  <si>
    <t>VRNSI</t>
  </si>
  <si>
    <t>&lt;16</t>
  </si>
  <si>
    <t>16-20</t>
  </si>
  <si>
    <t>20-29</t>
  </si>
  <si>
    <t>&lt;30</t>
  </si>
  <si>
    <t>EDAD VÉRTEBRAS</t>
  </si>
  <si>
    <t>Chi-cuadrado</t>
  </si>
  <si>
    <t>gl</t>
  </si>
  <si>
    <t>Sig. asintót.</t>
  </si>
  <si>
    <t>a. Prueba de Kruskal-Wallis</t>
  </si>
  <si>
    <t>b. Variable de agrupación: Edad</t>
  </si>
  <si>
    <r>
      <t>Estadísticos de contraste</t>
    </r>
    <r>
      <rPr>
        <b/>
        <vertAlign val="superscript"/>
        <sz val="9"/>
        <color indexed="8"/>
        <rFont val="Arial Bold"/>
      </rPr>
      <t>a,b</t>
    </r>
  </si>
  <si>
    <t>a. Variable de agrupación: Sexo</t>
  </si>
  <si>
    <r>
      <t>,018</t>
    </r>
    <r>
      <rPr>
        <vertAlign val="superscript"/>
        <sz val="9"/>
        <color indexed="8"/>
        <rFont val="Arial"/>
        <family val="2"/>
      </rPr>
      <t>b</t>
    </r>
  </si>
  <si>
    <r>
      <t>,662</t>
    </r>
    <r>
      <rPr>
        <vertAlign val="superscript"/>
        <sz val="9"/>
        <color indexed="8"/>
        <rFont val="Arial"/>
        <family val="2"/>
      </rPr>
      <t>b</t>
    </r>
  </si>
  <si>
    <r>
      <t>,976</t>
    </r>
    <r>
      <rPr>
        <vertAlign val="superscript"/>
        <sz val="9"/>
        <color indexed="8"/>
        <rFont val="Arial"/>
        <family val="2"/>
      </rPr>
      <t>b</t>
    </r>
  </si>
  <si>
    <r>
      <t>,320</t>
    </r>
    <r>
      <rPr>
        <vertAlign val="superscript"/>
        <sz val="9"/>
        <color indexed="8"/>
        <rFont val="Arial"/>
        <family val="2"/>
      </rPr>
      <t>b</t>
    </r>
  </si>
  <si>
    <r>
      <t>,140</t>
    </r>
    <r>
      <rPr>
        <vertAlign val="superscript"/>
        <sz val="9"/>
        <color indexed="8"/>
        <rFont val="Arial"/>
        <family val="2"/>
      </rPr>
      <t>b</t>
    </r>
  </si>
  <si>
    <r>
      <t>,762</t>
    </r>
    <r>
      <rPr>
        <vertAlign val="superscript"/>
        <sz val="9"/>
        <color indexed="8"/>
        <rFont val="Arial"/>
        <family val="2"/>
      </rPr>
      <t>b</t>
    </r>
  </si>
  <si>
    <r>
      <t>,768</t>
    </r>
    <r>
      <rPr>
        <vertAlign val="superscript"/>
        <sz val="9"/>
        <color indexed="8"/>
        <rFont val="Arial"/>
        <family val="2"/>
      </rPr>
      <t>b</t>
    </r>
  </si>
  <si>
    <r>
      <t>,640</t>
    </r>
    <r>
      <rPr>
        <vertAlign val="superscript"/>
        <sz val="9"/>
        <color indexed="8"/>
        <rFont val="Arial"/>
        <family val="2"/>
      </rPr>
      <t>b</t>
    </r>
  </si>
  <si>
    <r>
      <t>,345</t>
    </r>
    <r>
      <rPr>
        <vertAlign val="superscript"/>
        <sz val="9"/>
        <color indexed="8"/>
        <rFont val="Arial"/>
        <family val="2"/>
      </rPr>
      <t>b</t>
    </r>
  </si>
  <si>
    <r>
      <t>,808</t>
    </r>
    <r>
      <rPr>
        <vertAlign val="superscript"/>
        <sz val="9"/>
        <color indexed="8"/>
        <rFont val="Arial"/>
        <family val="2"/>
      </rPr>
      <t>b</t>
    </r>
  </si>
  <si>
    <r>
      <t>,041</t>
    </r>
    <r>
      <rPr>
        <vertAlign val="superscript"/>
        <sz val="9"/>
        <color indexed="8"/>
        <rFont val="Arial"/>
        <family val="2"/>
      </rPr>
      <t>b</t>
    </r>
  </si>
  <si>
    <r>
      <t>,518</t>
    </r>
    <r>
      <rPr>
        <vertAlign val="superscript"/>
        <sz val="9"/>
        <color indexed="8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</si>
</sst>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##0"/>
    <numFmt numFmtId="165" formatCode="###0.00"/>
    <numFmt numFmtId="166" formatCode="###0.0000"/>
    <numFmt numFmtId="167" formatCode="####.000"/>
    <numFmt numFmtId="168" formatCode="###0.000"/>
    <numFmt numFmtId="169" formatCode="_-* #,##0.00\ _€_-;\-* #,##0.00\ _€_-;_-* &quot;-&quot;????\ _€_-;_-@_-"/>
    <numFmt numFmtId="170" formatCode="####.00000"/>
    <numFmt numFmtId="171" formatCode="###0.000000"/>
    <numFmt numFmtId="172" formatCode="###0.00000"/>
    <numFmt numFmtId="173" formatCode="####.0000"/>
    <numFmt numFmtId="174" formatCode="####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b/>
      <vertAlign val="superscript"/>
      <sz val="9"/>
      <color indexed="8"/>
      <name val="Arial Bold"/>
    </font>
    <font>
      <vertAlign val="superscript"/>
      <sz val="9"/>
      <color indexed="8"/>
      <name val="Arial"/>
    </font>
    <font>
      <b/>
      <sz val="10"/>
      <color rgb="FF231F20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9"/>
      <color indexed="8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</fills>
  <borders count="27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rgb="FFBFBFBF"/>
      </bottom>
      <diagonal/>
    </border>
    <border>
      <left style="thick">
        <color indexed="64"/>
      </left>
      <right style="thick">
        <color indexed="64"/>
      </right>
      <top/>
      <bottom style="medium">
        <color rgb="FFBFBFBF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/>
      <bottom style="thick">
        <color indexed="8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rgb="FFBFBFBF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8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1" fillId="0" borderId="0"/>
  </cellStyleXfs>
  <cellXfs count="132">
    <xf numFmtId="0" fontId="0" fillId="0" borderId="0" xfId="0"/>
    <xf numFmtId="0" fontId="3" fillId="0" borderId="0" xfId="2"/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5" fillId="0" borderId="5" xfId="2" applyFont="1" applyBorder="1" applyAlignment="1">
      <alignment horizontal="left" vertical="top" wrapText="1"/>
    </xf>
    <xf numFmtId="164" fontId="5" fillId="0" borderId="6" xfId="2" applyNumberFormat="1" applyFont="1" applyBorder="1" applyAlignment="1">
      <alignment horizontal="right" vertical="top"/>
    </xf>
    <xf numFmtId="165" fontId="5" fillId="0" borderId="7" xfId="2" applyNumberFormat="1" applyFont="1" applyBorder="1" applyAlignment="1">
      <alignment horizontal="right" vertical="top"/>
    </xf>
    <xf numFmtId="0" fontId="5" fillId="0" borderId="9" xfId="2" applyFont="1" applyBorder="1" applyAlignment="1">
      <alignment horizontal="left" vertical="top" wrapText="1"/>
    </xf>
    <xf numFmtId="164" fontId="5" fillId="0" borderId="10" xfId="2" applyNumberFormat="1" applyFont="1" applyBorder="1" applyAlignment="1">
      <alignment horizontal="right" vertical="top"/>
    </xf>
    <xf numFmtId="165" fontId="5" fillId="0" borderId="11" xfId="2" applyNumberFormat="1" applyFont="1" applyBorder="1" applyAlignment="1">
      <alignment horizontal="right" vertical="top"/>
    </xf>
    <xf numFmtId="164" fontId="5" fillId="0" borderId="11" xfId="2" applyNumberFormat="1" applyFont="1" applyBorder="1" applyAlignment="1">
      <alignment horizontal="right" vertical="top"/>
    </xf>
    <xf numFmtId="167" fontId="5" fillId="0" borderId="12" xfId="2" applyNumberFormat="1" applyFont="1" applyBorder="1" applyAlignment="1">
      <alignment horizontal="right" vertical="top"/>
    </xf>
    <xf numFmtId="168" fontId="5" fillId="0" borderId="12" xfId="2" applyNumberFormat="1" applyFont="1" applyBorder="1" applyAlignment="1">
      <alignment horizontal="right" vertical="top"/>
    </xf>
    <xf numFmtId="0" fontId="5" fillId="0" borderId="13" xfId="2" applyFont="1" applyBorder="1" applyAlignment="1">
      <alignment horizontal="left" vertical="top" wrapText="1"/>
    </xf>
    <xf numFmtId="164" fontId="5" fillId="0" borderId="14" xfId="2" applyNumberFormat="1" applyFont="1" applyBorder="1" applyAlignment="1">
      <alignment horizontal="right" vertical="top"/>
    </xf>
    <xf numFmtId="0" fontId="5" fillId="0" borderId="15" xfId="2" applyFont="1" applyBorder="1" applyAlignment="1">
      <alignment horizontal="left" vertical="top" wrapText="1"/>
    </xf>
    <xf numFmtId="0" fontId="5" fillId="0" borderId="16" xfId="2" applyFont="1" applyBorder="1" applyAlignment="1">
      <alignment horizontal="left" vertical="top" wrapText="1"/>
    </xf>
    <xf numFmtId="43" fontId="5" fillId="0" borderId="8" xfId="1" applyFont="1" applyBorder="1" applyAlignment="1">
      <alignment horizontal="right" vertical="top"/>
    </xf>
    <xf numFmtId="43" fontId="5" fillId="0" borderId="12" xfId="1" applyFont="1" applyBorder="1" applyAlignment="1">
      <alignment horizontal="right" vertical="top"/>
    </xf>
    <xf numFmtId="43" fontId="5" fillId="0" borderId="7" xfId="1" applyFont="1" applyBorder="1" applyAlignment="1">
      <alignment horizontal="right" vertical="top"/>
    </xf>
    <xf numFmtId="43" fontId="5" fillId="0" borderId="11" xfId="1" applyFont="1" applyBorder="1" applyAlignment="1">
      <alignment horizontal="right" vertical="top"/>
    </xf>
    <xf numFmtId="169" fontId="0" fillId="0" borderId="0" xfId="0" applyNumberFormat="1"/>
    <xf numFmtId="168" fontId="5" fillId="0" borderId="6" xfId="2" applyNumberFormat="1" applyFont="1" applyBorder="1" applyAlignment="1">
      <alignment horizontal="right" vertical="top"/>
    </xf>
    <xf numFmtId="168" fontId="5" fillId="0" borderId="7" xfId="2" applyNumberFormat="1" applyFont="1" applyBorder="1" applyAlignment="1">
      <alignment horizontal="right" vertical="top"/>
    </xf>
    <xf numFmtId="168" fontId="5" fillId="0" borderId="8" xfId="2" applyNumberFormat="1" applyFont="1" applyBorder="1" applyAlignment="1">
      <alignment horizontal="right" vertical="top"/>
    </xf>
    <xf numFmtId="168" fontId="5" fillId="0" borderId="10" xfId="2" applyNumberFormat="1" applyFont="1" applyBorder="1" applyAlignment="1">
      <alignment horizontal="right" vertical="top"/>
    </xf>
    <xf numFmtId="168" fontId="5" fillId="0" borderId="11" xfId="2" applyNumberFormat="1" applyFont="1" applyBorder="1" applyAlignment="1">
      <alignment horizontal="right" vertical="top"/>
    </xf>
    <xf numFmtId="167" fontId="5" fillId="0" borderId="10" xfId="2" applyNumberFormat="1" applyFont="1" applyBorder="1" applyAlignment="1">
      <alignment horizontal="right" vertical="top"/>
    </xf>
    <xf numFmtId="167" fontId="5" fillId="0" borderId="11" xfId="2" applyNumberFormat="1" applyFont="1" applyBorder="1" applyAlignment="1">
      <alignment horizontal="right" vertical="top"/>
    </xf>
    <xf numFmtId="0" fontId="5" fillId="0" borderId="14" xfId="2" applyFont="1" applyBorder="1" applyAlignment="1">
      <alignment horizontal="right" vertical="top"/>
    </xf>
    <xf numFmtId="0" fontId="5" fillId="0" borderId="15" xfId="2" applyFont="1" applyBorder="1" applyAlignment="1">
      <alignment horizontal="right" vertical="top"/>
    </xf>
    <xf numFmtId="0" fontId="5" fillId="0" borderId="16" xfId="2" applyFont="1" applyBorder="1" applyAlignment="1">
      <alignment horizontal="right" vertical="top"/>
    </xf>
    <xf numFmtId="43" fontId="5" fillId="0" borderId="10" xfId="1" applyFont="1" applyBorder="1" applyAlignment="1">
      <alignment horizontal="right" vertical="top"/>
    </xf>
    <xf numFmtId="0" fontId="5" fillId="0" borderId="0" xfId="2" applyFont="1" applyFill="1" applyBorder="1" applyAlignment="1">
      <alignment horizontal="left" vertical="top" wrapText="1"/>
    </xf>
    <xf numFmtId="166" fontId="0" fillId="0" borderId="0" xfId="0" applyNumberFormat="1"/>
    <xf numFmtId="165" fontId="0" fillId="0" borderId="0" xfId="0" applyNumberFormat="1"/>
    <xf numFmtId="43" fontId="0" fillId="0" borderId="0" xfId="0" applyNumberFormat="1"/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3" fontId="9" fillId="0" borderId="7" xfId="1" applyFont="1" applyBorder="1" applyAlignment="1">
      <alignment horizontal="right" vertical="top"/>
    </xf>
    <xf numFmtId="43" fontId="9" fillId="0" borderId="11" xfId="1" applyFont="1" applyBorder="1" applyAlignment="1">
      <alignment horizontal="right" vertical="top"/>
    </xf>
    <xf numFmtId="0" fontId="10" fillId="0" borderId="0" xfId="2" applyFont="1" applyFill="1" applyBorder="1" applyAlignment="1">
      <alignment horizontal="center" wrapText="1"/>
    </xf>
    <xf numFmtId="0" fontId="11" fillId="0" borderId="0" xfId="2" applyFont="1"/>
    <xf numFmtId="0" fontId="12" fillId="0" borderId="0" xfId="2" applyFont="1"/>
    <xf numFmtId="169" fontId="2" fillId="0" borderId="0" xfId="0" applyNumberFormat="1" applyFont="1"/>
    <xf numFmtId="0" fontId="2" fillId="0" borderId="0" xfId="0" applyFont="1"/>
    <xf numFmtId="43" fontId="2" fillId="0" borderId="0" xfId="0" applyNumberFormat="1" applyFont="1"/>
    <xf numFmtId="169" fontId="3" fillId="0" borderId="0" xfId="2" applyNumberFormat="1"/>
    <xf numFmtId="0" fontId="11" fillId="0" borderId="0" xfId="3"/>
    <xf numFmtId="0" fontId="10" fillId="0" borderId="2" xfId="3" applyFont="1" applyBorder="1" applyAlignment="1">
      <alignment horizontal="center" wrapText="1"/>
    </xf>
    <xf numFmtId="0" fontId="10" fillId="0" borderId="3" xfId="3" applyFont="1" applyBorder="1" applyAlignment="1">
      <alignment horizontal="center" wrapText="1"/>
    </xf>
    <xf numFmtId="0" fontId="10" fillId="0" borderId="4" xfId="3" applyFont="1" applyBorder="1" applyAlignment="1">
      <alignment horizontal="center" wrapText="1"/>
    </xf>
    <xf numFmtId="0" fontId="10" fillId="0" borderId="5" xfId="3" applyFont="1" applyBorder="1" applyAlignment="1">
      <alignment horizontal="left" vertical="top" wrapText="1"/>
    </xf>
    <xf numFmtId="0" fontId="10" fillId="0" borderId="9" xfId="3" applyFont="1" applyBorder="1" applyAlignment="1">
      <alignment horizontal="left" vertical="top" wrapText="1"/>
    </xf>
    <xf numFmtId="167" fontId="10" fillId="0" borderId="12" xfId="3" applyNumberFormat="1" applyFont="1" applyBorder="1" applyAlignment="1">
      <alignment horizontal="right" vertical="top"/>
    </xf>
    <xf numFmtId="168" fontId="10" fillId="0" borderId="12" xfId="3" applyNumberFormat="1" applyFont="1" applyBorder="1" applyAlignment="1">
      <alignment horizontal="right" vertical="top"/>
    </xf>
    <xf numFmtId="0" fontId="10" fillId="0" borderId="13" xfId="3" applyFont="1" applyBorder="1" applyAlignment="1">
      <alignment horizontal="left" vertical="top" wrapText="1"/>
    </xf>
    <xf numFmtId="0" fontId="10" fillId="0" borderId="15" xfId="3" applyFont="1" applyBorder="1" applyAlignment="1">
      <alignment horizontal="left" vertical="top" wrapText="1"/>
    </xf>
    <xf numFmtId="0" fontId="10" fillId="0" borderId="0" xfId="3" applyFont="1" applyBorder="1" applyAlignment="1">
      <alignment horizontal="left" vertical="top" wrapText="1"/>
    </xf>
    <xf numFmtId="43" fontId="10" fillId="0" borderId="7" xfId="1" applyFont="1" applyBorder="1" applyAlignment="1">
      <alignment horizontal="right" vertical="top"/>
    </xf>
    <xf numFmtId="43" fontId="10" fillId="0" borderId="11" xfId="1" applyFont="1" applyBorder="1" applyAlignment="1">
      <alignment horizontal="right" vertical="top"/>
    </xf>
    <xf numFmtId="168" fontId="10" fillId="0" borderId="6" xfId="3" applyNumberFormat="1" applyFont="1" applyBorder="1" applyAlignment="1">
      <alignment horizontal="right" vertical="top"/>
    </xf>
    <xf numFmtId="168" fontId="10" fillId="0" borderId="7" xfId="3" applyNumberFormat="1" applyFont="1" applyBorder="1" applyAlignment="1">
      <alignment horizontal="right" vertical="top"/>
    </xf>
    <xf numFmtId="168" fontId="10" fillId="0" borderId="8" xfId="3" applyNumberFormat="1" applyFont="1" applyBorder="1" applyAlignment="1">
      <alignment horizontal="right" vertical="top"/>
    </xf>
    <xf numFmtId="168" fontId="10" fillId="0" borderId="10" xfId="3" applyNumberFormat="1" applyFont="1" applyBorder="1" applyAlignment="1">
      <alignment horizontal="right" vertical="top"/>
    </xf>
    <xf numFmtId="168" fontId="10" fillId="0" borderId="11" xfId="3" applyNumberFormat="1" applyFont="1" applyBorder="1" applyAlignment="1">
      <alignment horizontal="right" vertical="top"/>
    </xf>
    <xf numFmtId="167" fontId="10" fillId="0" borderId="10" xfId="3" applyNumberFormat="1" applyFont="1" applyBorder="1" applyAlignment="1">
      <alignment horizontal="right" vertical="top"/>
    </xf>
    <xf numFmtId="167" fontId="10" fillId="0" borderId="11" xfId="3" applyNumberFormat="1" applyFont="1" applyBorder="1" applyAlignment="1">
      <alignment horizontal="right" vertical="top"/>
    </xf>
    <xf numFmtId="0" fontId="10" fillId="0" borderId="14" xfId="3" applyFont="1" applyBorder="1" applyAlignment="1">
      <alignment horizontal="right" vertical="top"/>
    </xf>
    <xf numFmtId="0" fontId="10" fillId="0" borderId="15" xfId="3" applyFont="1" applyBorder="1" applyAlignment="1">
      <alignment horizontal="right" vertical="top"/>
    </xf>
    <xf numFmtId="0" fontId="10" fillId="0" borderId="16" xfId="3" applyFont="1" applyBorder="1" applyAlignment="1">
      <alignment horizontal="right" vertical="top"/>
    </xf>
    <xf numFmtId="167" fontId="9" fillId="0" borderId="11" xfId="3" applyNumberFormat="1" applyFont="1" applyBorder="1" applyAlignment="1">
      <alignment horizontal="right" vertical="top"/>
    </xf>
    <xf numFmtId="43" fontId="10" fillId="0" borderId="15" xfId="3" applyNumberFormat="1" applyFont="1" applyBorder="1" applyAlignment="1">
      <alignment horizontal="left" vertical="top" wrapText="1"/>
    </xf>
    <xf numFmtId="43" fontId="11" fillId="0" borderId="0" xfId="3" applyNumberFormat="1"/>
    <xf numFmtId="43" fontId="11" fillId="0" borderId="0" xfId="1" applyFont="1"/>
    <xf numFmtId="0" fontId="5" fillId="0" borderId="1" xfId="2" applyFont="1" applyBorder="1" applyAlignment="1">
      <alignment horizontal="left" wrapText="1"/>
    </xf>
    <xf numFmtId="0" fontId="5" fillId="0" borderId="0" xfId="2" applyFont="1" applyBorder="1" applyAlignment="1">
      <alignment horizontal="left" vertical="top" wrapText="1"/>
    </xf>
    <xf numFmtId="170" fontId="5" fillId="0" borderId="7" xfId="2" applyNumberFormat="1" applyFont="1" applyBorder="1" applyAlignment="1">
      <alignment horizontal="right" vertical="top"/>
    </xf>
    <xf numFmtId="171" fontId="5" fillId="0" borderId="8" xfId="2" applyNumberFormat="1" applyFont="1" applyBorder="1" applyAlignment="1">
      <alignment horizontal="right" vertical="top"/>
    </xf>
    <xf numFmtId="166" fontId="5" fillId="0" borderId="11" xfId="2" applyNumberFormat="1" applyFont="1" applyBorder="1" applyAlignment="1">
      <alignment horizontal="right" vertical="top"/>
    </xf>
    <xf numFmtId="0" fontId="5" fillId="0" borderId="12" xfId="2" applyFont="1" applyBorder="1" applyAlignment="1">
      <alignment horizontal="right" vertical="top"/>
    </xf>
    <xf numFmtId="172" fontId="5" fillId="0" borderId="12" xfId="2" applyNumberFormat="1" applyFont="1" applyBorder="1" applyAlignment="1">
      <alignment horizontal="right" vertical="top"/>
    </xf>
    <xf numFmtId="170" fontId="5" fillId="0" borderId="12" xfId="2" applyNumberFormat="1" applyFont="1" applyBorder="1" applyAlignment="1">
      <alignment horizontal="right" vertical="top"/>
    </xf>
    <xf numFmtId="0" fontId="5" fillId="0" borderId="7" xfId="2" applyFont="1" applyBorder="1" applyAlignment="1">
      <alignment horizontal="left" vertical="top" wrapText="1"/>
    </xf>
    <xf numFmtId="0" fontId="5" fillId="0" borderId="8" xfId="2" applyFont="1" applyBorder="1" applyAlignment="1">
      <alignment horizontal="left" vertical="top" wrapText="1"/>
    </xf>
    <xf numFmtId="166" fontId="5" fillId="0" borderId="7" xfId="2" applyNumberFormat="1" applyFont="1" applyBorder="1" applyAlignment="1">
      <alignment horizontal="right" vertical="top"/>
    </xf>
    <xf numFmtId="0" fontId="5" fillId="0" borderId="8" xfId="2" applyFont="1" applyBorder="1" applyAlignment="1">
      <alignment horizontal="right" vertical="top"/>
    </xf>
    <xf numFmtId="0" fontId="5" fillId="0" borderId="11" xfId="2" applyFont="1" applyBorder="1" applyAlignment="1">
      <alignment horizontal="left" vertical="top" wrapText="1"/>
    </xf>
    <xf numFmtId="0" fontId="5" fillId="0" borderId="12" xfId="2" applyFont="1" applyBorder="1" applyAlignment="1">
      <alignment horizontal="left" vertical="top" wrapText="1"/>
    </xf>
    <xf numFmtId="173" fontId="5" fillId="0" borderId="11" xfId="2" applyNumberFormat="1" applyFont="1" applyBorder="1" applyAlignment="1">
      <alignment horizontal="right" vertical="top"/>
    </xf>
    <xf numFmtId="174" fontId="5" fillId="0" borderId="11" xfId="2" applyNumberFormat="1" applyFont="1" applyBorder="1" applyAlignment="1">
      <alignment horizontal="right" vertical="top"/>
    </xf>
    <xf numFmtId="0" fontId="8" fillId="2" borderId="20" xfId="0" applyFont="1" applyFill="1" applyBorder="1" applyAlignment="1">
      <alignment horizontal="center" vertical="center" wrapText="1"/>
    </xf>
    <xf numFmtId="164" fontId="5" fillId="0" borderId="7" xfId="2" applyNumberFormat="1" applyFont="1" applyBorder="1" applyAlignment="1">
      <alignment horizontal="right" vertical="top"/>
    </xf>
    <xf numFmtId="0" fontId="5" fillId="0" borderId="0" xfId="2" applyFont="1" applyFill="1" applyBorder="1" applyAlignment="1">
      <alignment horizontal="center" wrapText="1"/>
    </xf>
    <xf numFmtId="0" fontId="5" fillId="0" borderId="9" xfId="2" applyFont="1" applyFill="1" applyBorder="1" applyAlignment="1">
      <alignment horizontal="left" vertical="top" wrapText="1"/>
    </xf>
    <xf numFmtId="2" fontId="0" fillId="0" borderId="0" xfId="0" applyNumberFormat="1"/>
    <xf numFmtId="43" fontId="3" fillId="0" borderId="0" xfId="2" applyNumberFormat="1"/>
    <xf numFmtId="2" fontId="3" fillId="0" borderId="0" xfId="2" applyNumberFormat="1"/>
    <xf numFmtId="0" fontId="5" fillId="0" borderId="0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wrapText="1"/>
    </xf>
    <xf numFmtId="0" fontId="5" fillId="0" borderId="0" xfId="2" applyFont="1" applyBorder="1" applyAlignment="1">
      <alignment horizontal="left" vertical="top" wrapText="1"/>
    </xf>
    <xf numFmtId="0" fontId="10" fillId="0" borderId="0" xfId="3" applyFont="1" applyBorder="1" applyAlignment="1">
      <alignment horizontal="left" vertical="top" wrapText="1"/>
    </xf>
    <xf numFmtId="0" fontId="4" fillId="0" borderId="0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left" wrapText="1"/>
    </xf>
    <xf numFmtId="0" fontId="4" fillId="0" borderId="21" xfId="2" applyFont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0" fillId="0" borderId="26" xfId="3" applyFont="1" applyBorder="1" applyAlignment="1">
      <alignment horizontal="left" vertical="top" wrapText="1"/>
    </xf>
    <xf numFmtId="164" fontId="10" fillId="0" borderId="10" xfId="3" applyNumberFormat="1" applyFont="1" applyBorder="1" applyAlignment="1">
      <alignment horizontal="right" vertical="top"/>
    </xf>
    <xf numFmtId="164" fontId="10" fillId="0" borderId="11" xfId="3" applyNumberFormat="1" applyFont="1" applyBorder="1" applyAlignment="1">
      <alignment horizontal="right" vertical="top"/>
    </xf>
    <xf numFmtId="165" fontId="10" fillId="0" borderId="11" xfId="3" applyNumberFormat="1" applyFont="1" applyBorder="1" applyAlignment="1">
      <alignment horizontal="right" vertical="top"/>
    </xf>
    <xf numFmtId="174" fontId="10" fillId="0" borderId="11" xfId="3" applyNumberFormat="1" applyFont="1" applyBorder="1" applyAlignment="1">
      <alignment horizontal="right" vertical="top"/>
    </xf>
    <xf numFmtId="167" fontId="10" fillId="0" borderId="7" xfId="3" applyNumberFormat="1" applyFont="1" applyBorder="1" applyAlignment="1">
      <alignment horizontal="right" vertical="top"/>
    </xf>
    <xf numFmtId="164" fontId="10" fillId="0" borderId="12" xfId="3" applyNumberFormat="1" applyFont="1" applyBorder="1" applyAlignment="1">
      <alignment horizontal="right" vertical="top"/>
    </xf>
    <xf numFmtId="167" fontId="10" fillId="0" borderId="14" xfId="3" applyNumberFormat="1" applyFont="1" applyBorder="1" applyAlignment="1">
      <alignment horizontal="right" vertical="top"/>
    </xf>
    <xf numFmtId="167" fontId="10" fillId="0" borderId="15" xfId="3" applyNumberFormat="1" applyFont="1" applyBorder="1" applyAlignment="1">
      <alignment horizontal="right" vertical="top"/>
    </xf>
    <xf numFmtId="167" fontId="10" fillId="0" borderId="16" xfId="3" applyNumberFormat="1" applyFont="1" applyBorder="1" applyAlignment="1">
      <alignment horizontal="right" vertical="top"/>
    </xf>
  </cellXfs>
  <cellStyles count="4">
    <cellStyle name="Millares" xfId="1" builtinId="3"/>
    <cellStyle name="Normal" xfId="0" builtinId="0"/>
    <cellStyle name="Normal_Hoja1" xfId="2" xr:uid="{D2F67865-59D8-4336-B65E-30B4971D1B3F}"/>
    <cellStyle name="Normal_Hoja1_1" xfId="3" xr:uid="{DACCFBF2-AD14-4E38-A30F-D0610F4BFF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Hoja1!$B$137</c:f>
              <c:strCache>
                <c:ptCount val="1"/>
                <c:pt idx="0">
                  <c:v>Subadulto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cat>
            <c:strRef>
              <c:f>Hoja1!$A$138:$A$157</c:f>
              <c:strCache>
                <c:ptCount val="20"/>
                <c:pt idx="0">
                  <c:v>CLDT</c:v>
                </c:pt>
                <c:pt idx="1">
                  <c:v>CLPM</c:v>
                </c:pt>
                <c:pt idx="2">
                  <c:v>CLCS</c:v>
                </c:pt>
                <c:pt idx="3">
                  <c:v>CLTRZ</c:v>
                </c:pt>
                <c:pt idx="4">
                  <c:v>CLCN</c:v>
                </c:pt>
                <c:pt idx="5">
                  <c:v>HUMPM</c:v>
                </c:pt>
                <c:pt idx="6">
                  <c:v>HUMDT</c:v>
                </c:pt>
                <c:pt idx="7">
                  <c:v>HUMCR</c:v>
                </c:pt>
                <c:pt idx="8">
                  <c:v>HUMERLC</c:v>
                </c:pt>
                <c:pt idx="9">
                  <c:v>HUMBR</c:v>
                </c:pt>
                <c:pt idx="10">
                  <c:v>CUTR</c:v>
                </c:pt>
                <c:pt idx="11">
                  <c:v>CUANC</c:v>
                </c:pt>
                <c:pt idx="12">
                  <c:v>CUBR</c:v>
                </c:pt>
                <c:pt idx="13">
                  <c:v>CUSP</c:v>
                </c:pt>
                <c:pt idx="14">
                  <c:v>CUEI</c:v>
                </c:pt>
                <c:pt idx="15">
                  <c:v>RABB</c:v>
                </c:pt>
                <c:pt idx="16">
                  <c:v>RAEP</c:v>
                </c:pt>
                <c:pt idx="17">
                  <c:v>RASL</c:v>
                </c:pt>
                <c:pt idx="18">
                  <c:v>RASC</c:v>
                </c:pt>
                <c:pt idx="19">
                  <c:v>RAPC</c:v>
                </c:pt>
              </c:strCache>
            </c:strRef>
          </c:cat>
          <c:val>
            <c:numRef>
              <c:f>Hoja1!$B$138:$B$157</c:f>
              <c:numCache>
                <c:formatCode>_(* #,##0.00_);_(* \(#,##0.00\);_(* "-"??_);_(@_)</c:formatCode>
                <c:ptCount val="20"/>
                <c:pt idx="0">
                  <c:v>1.1764705882352944</c:v>
                </c:pt>
                <c:pt idx="1">
                  <c:v>0.7857142857142857</c:v>
                </c:pt>
                <c:pt idx="2">
                  <c:v>1.6923076923076923</c:v>
                </c:pt>
                <c:pt idx="3">
                  <c:v>1.2777777777777781</c:v>
                </c:pt>
                <c:pt idx="4">
                  <c:v>1.411764705882353</c:v>
                </c:pt>
                <c:pt idx="5">
                  <c:v>1.5384615384615381</c:v>
                </c:pt>
                <c:pt idx="6">
                  <c:v>0.91666666666666663</c:v>
                </c:pt>
                <c:pt idx="7">
                  <c:v>0.78571428571428559</c:v>
                </c:pt>
                <c:pt idx="8">
                  <c:v>0.69230769230769229</c:v>
                </c:pt>
                <c:pt idx="9">
                  <c:v>0.81818181818181812</c:v>
                </c:pt>
                <c:pt idx="10">
                  <c:v>0.92307692307692335</c:v>
                </c:pt>
                <c:pt idx="11">
                  <c:v>0.83333333333333326</c:v>
                </c:pt>
                <c:pt idx="12">
                  <c:v>0.86666666666666659</c:v>
                </c:pt>
                <c:pt idx="13">
                  <c:v>1.3571428571428572</c:v>
                </c:pt>
                <c:pt idx="14">
                  <c:v>1.6666666666666665</c:v>
                </c:pt>
                <c:pt idx="15">
                  <c:v>1.7692307692307692</c:v>
                </c:pt>
                <c:pt idx="16">
                  <c:v>0.46153846153846151</c:v>
                </c:pt>
                <c:pt idx="17">
                  <c:v>0.27272727272727276</c:v>
                </c:pt>
                <c:pt idx="18">
                  <c:v>0.16666666666666669</c:v>
                </c:pt>
                <c:pt idx="19">
                  <c:v>0.39999999999999997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5A-47E4-B697-2ED9CCF49E7B}"/>
            </c:ext>
          </c:extLst>
        </c:ser>
        <c:ser>
          <c:idx val="1"/>
          <c:order val="1"/>
          <c:tx>
            <c:strRef>
              <c:f>Hoja1!$C$137</c:f>
              <c:strCache>
                <c:ptCount val="1"/>
                <c:pt idx="0">
                  <c:v>Adulto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Hoja1!$A$138:$A$157</c:f>
              <c:strCache>
                <c:ptCount val="20"/>
                <c:pt idx="0">
                  <c:v>CLDT</c:v>
                </c:pt>
                <c:pt idx="1">
                  <c:v>CLPM</c:v>
                </c:pt>
                <c:pt idx="2">
                  <c:v>CLCS</c:v>
                </c:pt>
                <c:pt idx="3">
                  <c:v>CLTRZ</c:v>
                </c:pt>
                <c:pt idx="4">
                  <c:v>CLCN</c:v>
                </c:pt>
                <c:pt idx="5">
                  <c:v>HUMPM</c:v>
                </c:pt>
                <c:pt idx="6">
                  <c:v>HUMDT</c:v>
                </c:pt>
                <c:pt idx="7">
                  <c:v>HUMCR</c:v>
                </c:pt>
                <c:pt idx="8">
                  <c:v>HUMERLC</c:v>
                </c:pt>
                <c:pt idx="9">
                  <c:v>HUMBR</c:v>
                </c:pt>
                <c:pt idx="10">
                  <c:v>CUTR</c:v>
                </c:pt>
                <c:pt idx="11">
                  <c:v>CUANC</c:v>
                </c:pt>
                <c:pt idx="12">
                  <c:v>CUBR</c:v>
                </c:pt>
                <c:pt idx="13">
                  <c:v>CUSP</c:v>
                </c:pt>
                <c:pt idx="14">
                  <c:v>CUEI</c:v>
                </c:pt>
                <c:pt idx="15">
                  <c:v>RABB</c:v>
                </c:pt>
                <c:pt idx="16">
                  <c:v>RAEP</c:v>
                </c:pt>
                <c:pt idx="17">
                  <c:v>RASL</c:v>
                </c:pt>
                <c:pt idx="18">
                  <c:v>RASC</c:v>
                </c:pt>
                <c:pt idx="19">
                  <c:v>RAPC</c:v>
                </c:pt>
              </c:strCache>
            </c:strRef>
          </c:cat>
          <c:val>
            <c:numRef>
              <c:f>Hoja1!$C$138:$C$157</c:f>
              <c:numCache>
                <c:formatCode>_(* #,##0.00_);_(* \(#,##0.00\);_(* "-"??_);_(@_)</c:formatCode>
                <c:ptCount val="20"/>
                <c:pt idx="0">
                  <c:v>1.6315789473684212</c:v>
                </c:pt>
                <c:pt idx="1">
                  <c:v>0.88095238095238093</c:v>
                </c:pt>
                <c:pt idx="2">
                  <c:v>1.846153846153846</c:v>
                </c:pt>
                <c:pt idx="3">
                  <c:v>1.4166666666666667</c:v>
                </c:pt>
                <c:pt idx="4">
                  <c:v>1.6470588235294117</c:v>
                </c:pt>
                <c:pt idx="5">
                  <c:v>1.9499999999999997</c:v>
                </c:pt>
                <c:pt idx="6">
                  <c:v>1.125</c:v>
                </c:pt>
                <c:pt idx="7">
                  <c:v>1.3200000000000005</c:v>
                </c:pt>
                <c:pt idx="8">
                  <c:v>1.0000000000000002</c:v>
                </c:pt>
                <c:pt idx="9">
                  <c:v>1.6399999999999997</c:v>
                </c:pt>
                <c:pt idx="10">
                  <c:v>1.4799999999999998</c:v>
                </c:pt>
                <c:pt idx="11">
                  <c:v>1.4999999999999996</c:v>
                </c:pt>
                <c:pt idx="12">
                  <c:v>1.9310344827586208</c:v>
                </c:pt>
                <c:pt idx="13">
                  <c:v>2.3333333333333339</c:v>
                </c:pt>
                <c:pt idx="14">
                  <c:v>2.4615384615384612</c:v>
                </c:pt>
                <c:pt idx="15">
                  <c:v>2.1538461538461542</c:v>
                </c:pt>
                <c:pt idx="16">
                  <c:v>0.52380952380952372</c:v>
                </c:pt>
                <c:pt idx="17">
                  <c:v>1.1363636363636362</c:v>
                </c:pt>
                <c:pt idx="18">
                  <c:v>0.87500000000000022</c:v>
                </c:pt>
                <c:pt idx="19">
                  <c:v>0.78260869565217395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5A-47E4-B697-2ED9CCF49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4354895"/>
        <c:axId val="1003205103"/>
      </c:barChart>
      <c:catAx>
        <c:axId val="99435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3205103"/>
        <c:crosses val="autoZero"/>
        <c:auto val="1"/>
        <c:lblAlgn val="ctr"/>
        <c:lblOffset val="100"/>
        <c:noMultiLvlLbl val="0"/>
      </c:catAx>
      <c:valAx>
        <c:axId val="100320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435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Hoja1!$B$97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Hoja1!$A$98:$A$124</c:f>
              <c:strCache>
                <c:ptCount val="27"/>
                <c:pt idx="0">
                  <c:v>CLDT</c:v>
                </c:pt>
                <c:pt idx="1">
                  <c:v>CLPM</c:v>
                </c:pt>
                <c:pt idx="2">
                  <c:v>CLCS</c:v>
                </c:pt>
                <c:pt idx="3">
                  <c:v>CLTRZ</c:v>
                </c:pt>
                <c:pt idx="4">
                  <c:v>CLCN</c:v>
                </c:pt>
                <c:pt idx="5">
                  <c:v>HUMERLC</c:v>
                </c:pt>
                <c:pt idx="6">
                  <c:v>CUTR</c:v>
                </c:pt>
                <c:pt idx="7">
                  <c:v>CUANC</c:v>
                </c:pt>
                <c:pt idx="8">
                  <c:v>CUBR</c:v>
                </c:pt>
                <c:pt idx="9">
                  <c:v>CUSP</c:v>
                </c:pt>
                <c:pt idx="10">
                  <c:v>CUAPL</c:v>
                </c:pt>
                <c:pt idx="11">
                  <c:v>CUEP</c:v>
                </c:pt>
                <c:pt idx="12">
                  <c:v>CUEI</c:v>
                </c:pt>
                <c:pt idx="13">
                  <c:v>CUFDP</c:v>
                </c:pt>
                <c:pt idx="14">
                  <c:v>CUECC</c:v>
                </c:pt>
                <c:pt idx="15">
                  <c:v>CUFCC</c:v>
                </c:pt>
                <c:pt idx="16">
                  <c:v>RAAPL</c:v>
                </c:pt>
                <c:pt idx="17">
                  <c:v>RABB</c:v>
                </c:pt>
                <c:pt idx="18">
                  <c:v>RAEP</c:v>
                </c:pt>
                <c:pt idx="19">
                  <c:v>RAELP</c:v>
                </c:pt>
                <c:pt idx="20">
                  <c:v>RAFLP</c:v>
                </c:pt>
                <c:pt idx="21">
                  <c:v>RAFSD</c:v>
                </c:pt>
                <c:pt idx="22">
                  <c:v>RASL</c:v>
                </c:pt>
                <c:pt idx="23">
                  <c:v>RASC</c:v>
                </c:pt>
                <c:pt idx="24">
                  <c:v>RAPR</c:v>
                </c:pt>
                <c:pt idx="25">
                  <c:v>RAPC</c:v>
                </c:pt>
                <c:pt idx="26">
                  <c:v>RAMI</c:v>
                </c:pt>
              </c:strCache>
            </c:strRef>
          </c:cat>
          <c:val>
            <c:numRef>
              <c:f>Hoja1!$B$98:$B$124</c:f>
              <c:numCache>
                <c:formatCode>####.0000</c:formatCode>
                <c:ptCount val="27"/>
                <c:pt idx="0" formatCode="###0.0000">
                  <c:v>1.7142857142857142</c:v>
                </c:pt>
                <c:pt idx="1">
                  <c:v>0.73333333333333328</c:v>
                </c:pt>
                <c:pt idx="2" formatCode="###0.0000">
                  <c:v>1.5555555555555556</c:v>
                </c:pt>
                <c:pt idx="3" formatCode="###0.0000">
                  <c:v>1.3076923076923077</c:v>
                </c:pt>
                <c:pt idx="4" formatCode="###0.0000">
                  <c:v>1.5833333333333333</c:v>
                </c:pt>
                <c:pt idx="5" formatCode="###0.00">
                  <c:v>1.2857142857142856</c:v>
                </c:pt>
                <c:pt idx="6" formatCode="###0.00">
                  <c:v>1.4285714285714286</c:v>
                </c:pt>
                <c:pt idx="7" formatCode="###0.00">
                  <c:v>1.2857142857142856</c:v>
                </c:pt>
                <c:pt idx="8" formatCode="###0.00">
                  <c:v>1.2857142857142856</c:v>
                </c:pt>
                <c:pt idx="9" formatCode="###0.00">
                  <c:v>2.5</c:v>
                </c:pt>
                <c:pt idx="10" formatCode="###0.00">
                  <c:v>1</c:v>
                </c:pt>
                <c:pt idx="11" formatCode="###0.00">
                  <c:v>1.5</c:v>
                </c:pt>
                <c:pt idx="12" formatCode="###0.00">
                  <c:v>2.3333333333333335</c:v>
                </c:pt>
                <c:pt idx="13" formatCode="###0.00">
                  <c:v>1.25</c:v>
                </c:pt>
                <c:pt idx="14" formatCode="####.00">
                  <c:v>0.66666666666666663</c:v>
                </c:pt>
                <c:pt idx="15" formatCode="####.00">
                  <c:v>0.1111111111111111</c:v>
                </c:pt>
                <c:pt idx="16" formatCode="###0.00">
                  <c:v>1.357142857142857</c:v>
                </c:pt>
                <c:pt idx="17" formatCode="###0.00">
                  <c:v>1.6363636363636365</c:v>
                </c:pt>
                <c:pt idx="18" formatCode="####.00">
                  <c:v>0.5</c:v>
                </c:pt>
                <c:pt idx="19" formatCode="####.00">
                  <c:v>0.57142857142857151</c:v>
                </c:pt>
                <c:pt idx="20" formatCode="###0.00">
                  <c:v>1.4666666666666666</c:v>
                </c:pt>
                <c:pt idx="21" formatCode="###0.00">
                  <c:v>1</c:v>
                </c:pt>
                <c:pt idx="22" formatCode="###0.00">
                  <c:v>1.2222222222222221</c:v>
                </c:pt>
                <c:pt idx="23" formatCode="####.00">
                  <c:v>0.6</c:v>
                </c:pt>
                <c:pt idx="24" formatCode="###0.00">
                  <c:v>1</c:v>
                </c:pt>
                <c:pt idx="25" formatCode="###0.00">
                  <c:v>1.1111111111111112</c:v>
                </c:pt>
                <c:pt idx="26" formatCode="###0.00">
                  <c:v>1.4615384615384617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F-42FA-A782-D2D77484729E}"/>
            </c:ext>
          </c:extLst>
        </c:ser>
        <c:ser>
          <c:idx val="1"/>
          <c:order val="1"/>
          <c:tx>
            <c:strRef>
              <c:f>Hoja1!$C$97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Hoja1!$A$98:$A$124</c:f>
              <c:strCache>
                <c:ptCount val="27"/>
                <c:pt idx="0">
                  <c:v>CLDT</c:v>
                </c:pt>
                <c:pt idx="1">
                  <c:v>CLPM</c:v>
                </c:pt>
                <c:pt idx="2">
                  <c:v>CLCS</c:v>
                </c:pt>
                <c:pt idx="3">
                  <c:v>CLTRZ</c:v>
                </c:pt>
                <c:pt idx="4">
                  <c:v>CLCN</c:v>
                </c:pt>
                <c:pt idx="5">
                  <c:v>HUMERLC</c:v>
                </c:pt>
                <c:pt idx="6">
                  <c:v>CUTR</c:v>
                </c:pt>
                <c:pt idx="7">
                  <c:v>CUANC</c:v>
                </c:pt>
                <c:pt idx="8">
                  <c:v>CUBR</c:v>
                </c:pt>
                <c:pt idx="9">
                  <c:v>CUSP</c:v>
                </c:pt>
                <c:pt idx="10">
                  <c:v>CUAPL</c:v>
                </c:pt>
                <c:pt idx="11">
                  <c:v>CUEP</c:v>
                </c:pt>
                <c:pt idx="12">
                  <c:v>CUEI</c:v>
                </c:pt>
                <c:pt idx="13">
                  <c:v>CUFDP</c:v>
                </c:pt>
                <c:pt idx="14">
                  <c:v>CUECC</c:v>
                </c:pt>
                <c:pt idx="15">
                  <c:v>CUFCC</c:v>
                </c:pt>
                <c:pt idx="16">
                  <c:v>RAAPL</c:v>
                </c:pt>
                <c:pt idx="17">
                  <c:v>RABB</c:v>
                </c:pt>
                <c:pt idx="18">
                  <c:v>RAEP</c:v>
                </c:pt>
                <c:pt idx="19">
                  <c:v>RAELP</c:v>
                </c:pt>
                <c:pt idx="20">
                  <c:v>RAFLP</c:v>
                </c:pt>
                <c:pt idx="21">
                  <c:v>RAFSD</c:v>
                </c:pt>
                <c:pt idx="22">
                  <c:v>RASL</c:v>
                </c:pt>
                <c:pt idx="23">
                  <c:v>RASC</c:v>
                </c:pt>
                <c:pt idx="24">
                  <c:v>RAPR</c:v>
                </c:pt>
                <c:pt idx="25">
                  <c:v>RAPC</c:v>
                </c:pt>
                <c:pt idx="26">
                  <c:v>RAMI</c:v>
                </c:pt>
              </c:strCache>
            </c:strRef>
          </c:cat>
          <c:val>
            <c:numRef>
              <c:f>Hoja1!$C$98:$C$124</c:f>
              <c:numCache>
                <c:formatCode>####.0000</c:formatCode>
                <c:ptCount val="27"/>
                <c:pt idx="0" formatCode="###0.0000">
                  <c:v>1.5833333333333335</c:v>
                </c:pt>
                <c:pt idx="1">
                  <c:v>0.96296296296296313</c:v>
                </c:pt>
                <c:pt idx="2" formatCode="###0.0000">
                  <c:v>1.9999999999999996</c:v>
                </c:pt>
                <c:pt idx="3" formatCode="###0.0000">
                  <c:v>1.4782608695652171</c:v>
                </c:pt>
                <c:pt idx="4" formatCode="###0.0000">
                  <c:v>1.6818181818181814</c:v>
                </c:pt>
                <c:pt idx="5" formatCode="####.00">
                  <c:v>0.90909090909090928</c:v>
                </c:pt>
                <c:pt idx="6" formatCode="###0.00">
                  <c:v>1.1666666666666665</c:v>
                </c:pt>
                <c:pt idx="7" formatCode="###0.00">
                  <c:v>1.8571428571428572</c:v>
                </c:pt>
                <c:pt idx="8" formatCode="###0.00">
                  <c:v>2</c:v>
                </c:pt>
                <c:pt idx="9" formatCode="###0.00">
                  <c:v>2.25</c:v>
                </c:pt>
                <c:pt idx="10" formatCode="###0.00">
                  <c:v>1.8888888888888888</c:v>
                </c:pt>
                <c:pt idx="11" formatCode="###0.00">
                  <c:v>1.7999999999999998</c:v>
                </c:pt>
                <c:pt idx="12" formatCode="###0.00">
                  <c:v>2.5714285714285716</c:v>
                </c:pt>
                <c:pt idx="13" formatCode="###0.00">
                  <c:v>1.75</c:v>
                </c:pt>
                <c:pt idx="14" formatCode="####.00">
                  <c:v>0.75</c:v>
                </c:pt>
                <c:pt idx="15" formatCode="####.00">
                  <c:v>0.91666666666666663</c:v>
                </c:pt>
                <c:pt idx="16" formatCode="###0.00">
                  <c:v>1.1875</c:v>
                </c:pt>
                <c:pt idx="17" formatCode="###0.00">
                  <c:v>2.5333333333333337</c:v>
                </c:pt>
                <c:pt idx="18" formatCode="####.00">
                  <c:v>0.4</c:v>
                </c:pt>
                <c:pt idx="19" formatCode="###0.00">
                  <c:v>1.3846153846153846</c:v>
                </c:pt>
                <c:pt idx="20" formatCode="###0.00">
                  <c:v>1.5999999999999999</c:v>
                </c:pt>
                <c:pt idx="21" formatCode="####.00">
                  <c:v>0.79999999999999993</c:v>
                </c:pt>
                <c:pt idx="22" formatCode="###0.00">
                  <c:v>1.0833333333333335</c:v>
                </c:pt>
                <c:pt idx="23" formatCode="###0.00">
                  <c:v>1.0714285714285716</c:v>
                </c:pt>
                <c:pt idx="24" formatCode="###0.00">
                  <c:v>1.3333333333333333</c:v>
                </c:pt>
                <c:pt idx="25" formatCode="####.00">
                  <c:v>0.61538461538461531</c:v>
                </c:pt>
                <c:pt idx="26" formatCode="###0.00">
                  <c:v>1.6363636363636365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F-42FA-A782-D2D774847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527040"/>
        <c:axId val="480414464"/>
      </c:barChart>
      <c:catAx>
        <c:axId val="57252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0414464"/>
        <c:crosses val="autoZero"/>
        <c:auto val="1"/>
        <c:lblAlgn val="ctr"/>
        <c:lblOffset val="100"/>
        <c:noMultiLvlLbl val="0"/>
      </c:catAx>
      <c:valAx>
        <c:axId val="48041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252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Hoja1!$B$208</c:f>
              <c:strCache>
                <c:ptCount val="1"/>
                <c:pt idx="0">
                  <c:v>Femenino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Hoja1!$A$209:$A$221</c:f>
              <c:strCache>
                <c:ptCount val="13"/>
                <c:pt idx="0">
                  <c:v>FEGMA</c:v>
                </c:pt>
                <c:pt idx="1">
                  <c:v>FEAM</c:v>
                </c:pt>
                <c:pt idx="2">
                  <c:v>TITIA</c:v>
                </c:pt>
                <c:pt idx="3">
                  <c:v>TISO</c:v>
                </c:pt>
                <c:pt idx="4">
                  <c:v>TIFDL</c:v>
                </c:pt>
                <c:pt idx="5">
                  <c:v>TIIM</c:v>
                </c:pt>
                <c:pt idx="6">
                  <c:v>PEIM</c:v>
                </c:pt>
                <c:pt idx="7">
                  <c:v>ASLTCI</c:v>
                </c:pt>
                <c:pt idx="8">
                  <c:v>ASLTCA</c:v>
                </c:pt>
                <c:pt idx="9">
                  <c:v>ASTLCA</c:v>
                </c:pt>
                <c:pt idx="10">
                  <c:v>CATA</c:v>
                </c:pt>
                <c:pt idx="11">
                  <c:v>CATFLD</c:v>
                </c:pt>
                <c:pt idx="12">
                  <c:v>CAPL</c:v>
                </c:pt>
              </c:strCache>
            </c:strRef>
          </c:cat>
          <c:val>
            <c:numRef>
              <c:f>Hoja1!$B$209:$B$221</c:f>
              <c:numCache>
                <c:formatCode>###0.00</c:formatCode>
                <c:ptCount val="13"/>
                <c:pt idx="0">
                  <c:v>2.9999999999999996</c:v>
                </c:pt>
                <c:pt idx="1">
                  <c:v>2</c:v>
                </c:pt>
                <c:pt idx="2">
                  <c:v>1.7222222222222219</c:v>
                </c:pt>
                <c:pt idx="3">
                  <c:v>1.9999999999999998</c:v>
                </c:pt>
                <c:pt idx="4" formatCode="####.00">
                  <c:v>0.76470588235294112</c:v>
                </c:pt>
                <c:pt idx="5">
                  <c:v>1.2352941176470589</c:v>
                </c:pt>
                <c:pt idx="6">
                  <c:v>1.4000000000000001</c:v>
                </c:pt>
                <c:pt idx="7">
                  <c:v>1.7727272727272723</c:v>
                </c:pt>
                <c:pt idx="8">
                  <c:v>1.6666666666666665</c:v>
                </c:pt>
                <c:pt idx="9">
                  <c:v>1.5</c:v>
                </c:pt>
                <c:pt idx="10">
                  <c:v>1.5</c:v>
                </c:pt>
                <c:pt idx="11" formatCode="####.00">
                  <c:v>0.66666666666666663</c:v>
                </c:pt>
                <c:pt idx="12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2-43CC-AC37-0722B26107B0}"/>
            </c:ext>
          </c:extLst>
        </c:ser>
        <c:ser>
          <c:idx val="1"/>
          <c:order val="1"/>
          <c:tx>
            <c:strRef>
              <c:f>Hoja1!$C$208</c:f>
              <c:strCache>
                <c:ptCount val="1"/>
                <c:pt idx="0">
                  <c:v>Masculino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Hoja1!$A$209:$A$221</c:f>
              <c:strCache>
                <c:ptCount val="13"/>
                <c:pt idx="0">
                  <c:v>FEGMA</c:v>
                </c:pt>
                <c:pt idx="1">
                  <c:v>FEAM</c:v>
                </c:pt>
                <c:pt idx="2">
                  <c:v>TITIA</c:v>
                </c:pt>
                <c:pt idx="3">
                  <c:v>TISO</c:v>
                </c:pt>
                <c:pt idx="4">
                  <c:v>TIFDL</c:v>
                </c:pt>
                <c:pt idx="5">
                  <c:v>TIIM</c:v>
                </c:pt>
                <c:pt idx="6">
                  <c:v>PEIM</c:v>
                </c:pt>
                <c:pt idx="7">
                  <c:v>ASLTCI</c:v>
                </c:pt>
                <c:pt idx="8">
                  <c:v>ASLTCA</c:v>
                </c:pt>
                <c:pt idx="9">
                  <c:v>ASTLCA</c:v>
                </c:pt>
                <c:pt idx="10">
                  <c:v>CATA</c:v>
                </c:pt>
                <c:pt idx="11">
                  <c:v>CATFLD</c:v>
                </c:pt>
                <c:pt idx="12">
                  <c:v>CAPL</c:v>
                </c:pt>
              </c:strCache>
            </c:strRef>
          </c:cat>
          <c:val>
            <c:numRef>
              <c:f>Hoja1!$C$209:$C$221</c:f>
              <c:numCache>
                <c:formatCode>###0.00</c:formatCode>
                <c:ptCount val="13"/>
                <c:pt idx="0">
                  <c:v>1.2</c:v>
                </c:pt>
                <c:pt idx="1">
                  <c:v>1.8333333333333333</c:v>
                </c:pt>
                <c:pt idx="2">
                  <c:v>1.8571428571428572</c:v>
                </c:pt>
                <c:pt idx="3">
                  <c:v>2.8</c:v>
                </c:pt>
                <c:pt idx="4">
                  <c:v>1.6</c:v>
                </c:pt>
                <c:pt idx="5">
                  <c:v>1.4</c:v>
                </c:pt>
                <c:pt idx="6">
                  <c:v>1.6</c:v>
                </c:pt>
                <c:pt idx="7">
                  <c:v>1.8076923076923077</c:v>
                </c:pt>
                <c:pt idx="8">
                  <c:v>1.8888888888888893</c:v>
                </c:pt>
                <c:pt idx="9">
                  <c:v>2</c:v>
                </c:pt>
                <c:pt idx="10">
                  <c:v>1.7272727272727273</c:v>
                </c:pt>
                <c:pt idx="11">
                  <c:v>1.75</c:v>
                </c:pt>
                <c:pt idx="12">
                  <c:v>1.7777777777777777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2-43CC-AC37-0722B2610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3806159"/>
        <c:axId val="1913519775"/>
      </c:barChart>
      <c:catAx>
        <c:axId val="2063806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13519775"/>
        <c:crosses val="autoZero"/>
        <c:auto val="1"/>
        <c:lblAlgn val="ctr"/>
        <c:lblOffset val="100"/>
        <c:noMultiLvlLbl val="0"/>
      </c:catAx>
      <c:valAx>
        <c:axId val="1913519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3806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Hoja1!$B$236</c:f>
              <c:strCache>
                <c:ptCount val="1"/>
                <c:pt idx="0">
                  <c:v> Subadultos</c:v>
                </c:pt>
              </c:strCache>
            </c:strRef>
          </c:tx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Hoja1!$A$237:$A$248</c:f>
              <c:strCache>
                <c:ptCount val="12"/>
                <c:pt idx="0">
                  <c:v>FEGMA</c:v>
                </c:pt>
                <c:pt idx="1">
                  <c:v>FEVM</c:v>
                </c:pt>
                <c:pt idx="2">
                  <c:v>FEGMEN</c:v>
                </c:pt>
                <c:pt idx="3">
                  <c:v>FEAM</c:v>
                </c:pt>
                <c:pt idx="4">
                  <c:v>FEGCN</c:v>
                </c:pt>
                <c:pt idx="5">
                  <c:v>TITIA</c:v>
                </c:pt>
                <c:pt idx="6">
                  <c:v>TISO</c:v>
                </c:pt>
                <c:pt idx="7">
                  <c:v>TIFDL</c:v>
                </c:pt>
                <c:pt idx="8">
                  <c:v>TIIM</c:v>
                </c:pt>
                <c:pt idx="9">
                  <c:v>PEPE</c:v>
                </c:pt>
                <c:pt idx="10">
                  <c:v>PEELD</c:v>
                </c:pt>
                <c:pt idx="11">
                  <c:v>PEIM</c:v>
                </c:pt>
              </c:strCache>
            </c:strRef>
          </c:cat>
          <c:val>
            <c:numRef>
              <c:f>Hoja1!$B$237:$B$248</c:f>
              <c:numCache>
                <c:formatCode>####.00</c:formatCode>
                <c:ptCount val="12"/>
                <c:pt idx="0" formatCode="###0.00">
                  <c:v>1.7142857142857142</c:v>
                </c:pt>
                <c:pt idx="1">
                  <c:v>0.95999999999999985</c:v>
                </c:pt>
                <c:pt idx="2" formatCode="###0.00">
                  <c:v>1.0434782608695656</c:v>
                </c:pt>
                <c:pt idx="3" formatCode="###0.00">
                  <c:v>1.25</c:v>
                </c:pt>
                <c:pt idx="4">
                  <c:v>0.71428571428571419</c:v>
                </c:pt>
                <c:pt idx="5" formatCode="###0.00">
                  <c:v>1.5714285714285714</c:v>
                </c:pt>
                <c:pt idx="6" formatCode="###0.00">
                  <c:v>1.5</c:v>
                </c:pt>
                <c:pt idx="7">
                  <c:v>0.49999999999999994</c:v>
                </c:pt>
                <c:pt idx="8" formatCode="###0.00">
                  <c:v>1.0714285714285714</c:v>
                </c:pt>
                <c:pt idx="9">
                  <c:v>0.80952380952380942</c:v>
                </c:pt>
                <c:pt idx="10" formatCode="###0.00">
                  <c:v>1.3000000000000003</c:v>
                </c:pt>
                <c:pt idx="11">
                  <c:v>0.83333333333333337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7-4317-AE68-83D62764BB21}"/>
            </c:ext>
          </c:extLst>
        </c:ser>
        <c:ser>
          <c:idx val="1"/>
          <c:order val="1"/>
          <c:tx>
            <c:strRef>
              <c:f>Hoja1!$C$236</c:f>
              <c:strCache>
                <c:ptCount val="1"/>
                <c:pt idx="0">
                  <c:v>Adultos</c:v>
                </c:pt>
              </c:strCache>
            </c:strRef>
          </c:tx>
          <c:spPr>
            <a:solidFill>
              <a:schemeClr val="accent6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Hoja1!$A$237:$A$248</c:f>
              <c:strCache>
                <c:ptCount val="12"/>
                <c:pt idx="0">
                  <c:v>FEGMA</c:v>
                </c:pt>
                <c:pt idx="1">
                  <c:v>FEVM</c:v>
                </c:pt>
                <c:pt idx="2">
                  <c:v>FEGMEN</c:v>
                </c:pt>
                <c:pt idx="3">
                  <c:v>FEAM</c:v>
                </c:pt>
                <c:pt idx="4">
                  <c:v>FEGCN</c:v>
                </c:pt>
                <c:pt idx="5">
                  <c:v>TITIA</c:v>
                </c:pt>
                <c:pt idx="6">
                  <c:v>TISO</c:v>
                </c:pt>
                <c:pt idx="7">
                  <c:v>TIFDL</c:v>
                </c:pt>
                <c:pt idx="8">
                  <c:v>TIIM</c:v>
                </c:pt>
                <c:pt idx="9">
                  <c:v>PEPE</c:v>
                </c:pt>
                <c:pt idx="10">
                  <c:v>PEELD</c:v>
                </c:pt>
                <c:pt idx="11">
                  <c:v>PEIM</c:v>
                </c:pt>
              </c:strCache>
            </c:strRef>
          </c:cat>
          <c:val>
            <c:numRef>
              <c:f>Hoja1!$C$237:$C$248</c:f>
              <c:numCache>
                <c:formatCode>_(* #,##0.00_);_(* \(#,##0.00\);_(* "-"??_);_(@_)</c:formatCode>
                <c:ptCount val="12"/>
                <c:pt idx="0">
                  <c:v>1.875</c:v>
                </c:pt>
                <c:pt idx="1">
                  <c:v>2.2727272727272729</c:v>
                </c:pt>
                <c:pt idx="2">
                  <c:v>2.2187500000000004</c:v>
                </c:pt>
                <c:pt idx="3">
                  <c:v>1.9090909090909089</c:v>
                </c:pt>
                <c:pt idx="4">
                  <c:v>2</c:v>
                </c:pt>
                <c:pt idx="5">
                  <c:v>1.821428571428571</c:v>
                </c:pt>
                <c:pt idx="6">
                  <c:v>2.2352941176470589</c:v>
                </c:pt>
                <c:pt idx="7">
                  <c:v>0.99999999999999978</c:v>
                </c:pt>
                <c:pt idx="8">
                  <c:v>1.2608695652173914</c:v>
                </c:pt>
                <c:pt idx="9">
                  <c:v>1.5454545454545459</c:v>
                </c:pt>
                <c:pt idx="10">
                  <c:v>2.0697674418604652</c:v>
                </c:pt>
                <c:pt idx="1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57-4317-AE68-83D62764B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5515471"/>
        <c:axId val="1913434495"/>
      </c:barChart>
      <c:catAx>
        <c:axId val="2065515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13434495"/>
        <c:crosses val="autoZero"/>
        <c:auto val="1"/>
        <c:lblAlgn val="ctr"/>
        <c:lblOffset val="100"/>
        <c:noMultiLvlLbl val="0"/>
      </c:catAx>
      <c:valAx>
        <c:axId val="1913434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5515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Hoja1!$B$268</c:f>
              <c:strCache>
                <c:ptCount val="1"/>
                <c:pt idx="0">
                  <c:v>&lt;16</c:v>
                </c:pt>
              </c:strCache>
            </c:strRef>
          </c:tx>
          <c:spPr>
            <a:solidFill>
              <a:schemeClr val="accent5">
                <a:tint val="5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Hoja1!$A$269:$A$274</c:f>
              <c:strCache>
                <c:ptCount val="6"/>
                <c:pt idx="0">
                  <c:v>VRFC</c:v>
                </c:pt>
                <c:pt idx="1">
                  <c:v>VRNSS</c:v>
                </c:pt>
                <c:pt idx="2">
                  <c:v>VREAS</c:v>
                </c:pt>
                <c:pt idx="3">
                  <c:v>VREAI</c:v>
                </c:pt>
                <c:pt idx="4">
                  <c:v>VRAPT</c:v>
                </c:pt>
                <c:pt idx="5">
                  <c:v>VRFA</c:v>
                </c:pt>
              </c:strCache>
            </c:strRef>
          </c:cat>
          <c:val>
            <c:numRef>
              <c:f>Hoja1!$B$269:$B$274</c:f>
              <c:numCache>
                <c:formatCode>###0.00</c:formatCode>
                <c:ptCount val="6"/>
                <c:pt idx="1">
                  <c:v>0</c:v>
                </c:pt>
                <c:pt idx="2">
                  <c:v>0</c:v>
                </c:pt>
                <c:pt idx="3" formatCode="####.00">
                  <c:v>8.3333333333333343E-2</c:v>
                </c:pt>
                <c:pt idx="4">
                  <c:v>0</c:v>
                </c:pt>
                <c:pt idx="5" formatCode="####.00">
                  <c:v>0.41666666666666663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B3-4823-9AD5-3D7134F18E09}"/>
            </c:ext>
          </c:extLst>
        </c:ser>
        <c:ser>
          <c:idx val="1"/>
          <c:order val="1"/>
          <c:tx>
            <c:strRef>
              <c:f>Hoja1!$C$268</c:f>
              <c:strCache>
                <c:ptCount val="1"/>
                <c:pt idx="0">
                  <c:v>16-20</c:v>
                </c:pt>
              </c:strCache>
            </c:strRef>
          </c:tx>
          <c:spPr>
            <a:solidFill>
              <a:schemeClr val="accent5">
                <a:tint val="86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Hoja1!$A$269:$A$274</c:f>
              <c:strCache>
                <c:ptCount val="6"/>
                <c:pt idx="0">
                  <c:v>VRFC</c:v>
                </c:pt>
                <c:pt idx="1">
                  <c:v>VRNSS</c:v>
                </c:pt>
                <c:pt idx="2">
                  <c:v>VREAS</c:v>
                </c:pt>
                <c:pt idx="3">
                  <c:v>VREAI</c:v>
                </c:pt>
                <c:pt idx="4">
                  <c:v>VRAPT</c:v>
                </c:pt>
                <c:pt idx="5">
                  <c:v>VRFA</c:v>
                </c:pt>
              </c:strCache>
            </c:strRef>
          </c:cat>
          <c:val>
            <c:numRef>
              <c:f>Hoja1!$C$269:$C$274</c:f>
              <c:numCache>
                <c:formatCode>####.00</c:formatCode>
                <c:ptCount val="6"/>
                <c:pt idx="0" formatCode="###0.00">
                  <c:v>1.2972972972972976</c:v>
                </c:pt>
                <c:pt idx="1">
                  <c:v>7.1428571428571438E-2</c:v>
                </c:pt>
                <c:pt idx="2">
                  <c:v>0.58064516129032273</c:v>
                </c:pt>
                <c:pt idx="3">
                  <c:v>0.56756756756756754</c:v>
                </c:pt>
                <c:pt idx="4" formatCode="###0.00">
                  <c:v>1.0625000000000002</c:v>
                </c:pt>
                <c:pt idx="5">
                  <c:v>0.84000000000000008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B3-4823-9AD5-3D7134F18E09}"/>
            </c:ext>
          </c:extLst>
        </c:ser>
        <c:ser>
          <c:idx val="2"/>
          <c:order val="2"/>
          <c:tx>
            <c:strRef>
              <c:f>Hoja1!$D$268</c:f>
              <c:strCache>
                <c:ptCount val="1"/>
                <c:pt idx="0">
                  <c:v>20-29</c:v>
                </c:pt>
              </c:strCache>
            </c:strRef>
          </c:tx>
          <c:spPr>
            <a:solidFill>
              <a:schemeClr val="accent5">
                <a:shade val="86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Hoja1!$A$269:$A$274</c:f>
              <c:strCache>
                <c:ptCount val="6"/>
                <c:pt idx="0">
                  <c:v>VRFC</c:v>
                </c:pt>
                <c:pt idx="1">
                  <c:v>VRNSS</c:v>
                </c:pt>
                <c:pt idx="2">
                  <c:v>VREAS</c:v>
                </c:pt>
                <c:pt idx="3">
                  <c:v>VREAI</c:v>
                </c:pt>
                <c:pt idx="4">
                  <c:v>VRAPT</c:v>
                </c:pt>
                <c:pt idx="5">
                  <c:v>VRFA</c:v>
                </c:pt>
              </c:strCache>
            </c:strRef>
          </c:cat>
          <c:val>
            <c:numRef>
              <c:f>Hoja1!$D$269:$D$274</c:f>
              <c:numCache>
                <c:formatCode>####.00</c:formatCode>
                <c:ptCount val="6"/>
                <c:pt idx="0" formatCode="###0.00">
                  <c:v>1.103448275862069</c:v>
                </c:pt>
                <c:pt idx="1">
                  <c:v>0.4</c:v>
                </c:pt>
                <c:pt idx="2">
                  <c:v>0.5185185185185186</c:v>
                </c:pt>
                <c:pt idx="3">
                  <c:v>0.48148148148148145</c:v>
                </c:pt>
                <c:pt idx="4">
                  <c:v>0.91666666666666663</c:v>
                </c:pt>
                <c:pt idx="5">
                  <c:v>0.89473684210526305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B3-4823-9AD5-3D7134F18E09}"/>
            </c:ext>
          </c:extLst>
        </c:ser>
        <c:ser>
          <c:idx val="3"/>
          <c:order val="3"/>
          <c:tx>
            <c:strRef>
              <c:f>Hoja1!$E$268</c:f>
              <c:strCache>
                <c:ptCount val="1"/>
                <c:pt idx="0">
                  <c:v>&lt;30</c:v>
                </c:pt>
              </c:strCache>
            </c:strRef>
          </c:tx>
          <c:spPr>
            <a:solidFill>
              <a:schemeClr val="accent5">
                <a:shade val="58000"/>
              </a:schemeClr>
            </a:solidFill>
            <a:ln>
              <a:solidFill>
                <a:schemeClr val="accent5">
                  <a:lumMod val="50000"/>
                </a:schemeClr>
              </a:solidFill>
            </a:ln>
            <a:effectLst/>
          </c:spPr>
          <c:invertIfNegative val="0"/>
          <c:cat>
            <c:strRef>
              <c:f>Hoja1!$A$269:$A$274</c:f>
              <c:strCache>
                <c:ptCount val="6"/>
                <c:pt idx="0">
                  <c:v>VRFC</c:v>
                </c:pt>
                <c:pt idx="1">
                  <c:v>VRNSS</c:v>
                </c:pt>
                <c:pt idx="2">
                  <c:v>VREAS</c:v>
                </c:pt>
                <c:pt idx="3">
                  <c:v>VREAI</c:v>
                </c:pt>
                <c:pt idx="4">
                  <c:v>VRAPT</c:v>
                </c:pt>
                <c:pt idx="5">
                  <c:v>VRFA</c:v>
                </c:pt>
              </c:strCache>
            </c:strRef>
          </c:cat>
          <c:val>
            <c:numRef>
              <c:f>Hoja1!$E$269:$E$274</c:f>
              <c:numCache>
                <c:formatCode>####.00</c:formatCode>
                <c:ptCount val="6"/>
                <c:pt idx="0" formatCode="###0.00">
                  <c:v>2.25</c:v>
                </c:pt>
                <c:pt idx="1">
                  <c:v>0.16666666666666666</c:v>
                </c:pt>
                <c:pt idx="2" formatCode="###0.00">
                  <c:v>2</c:v>
                </c:pt>
                <c:pt idx="3" formatCode="###0.00">
                  <c:v>1.8571428571428572</c:v>
                </c:pt>
                <c:pt idx="4" formatCode="###0.00">
                  <c:v>1.4</c:v>
                </c:pt>
                <c:pt idx="5" formatCode="###0.00">
                  <c:v>1.1428571428571428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B3-4823-9AD5-3D7134F18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1775999"/>
        <c:axId val="91026495"/>
      </c:barChart>
      <c:catAx>
        <c:axId val="208177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1026495"/>
        <c:crosses val="autoZero"/>
        <c:auto val="1"/>
        <c:lblAlgn val="ctr"/>
        <c:lblOffset val="100"/>
        <c:noMultiLvlLbl val="0"/>
      </c:catAx>
      <c:valAx>
        <c:axId val="91026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1775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342899</xdr:colOff>
      <xdr:row>139</xdr:row>
      <xdr:rowOff>376237</xdr:rowOff>
    </xdr:from>
    <xdr:to>
      <xdr:col>10</xdr:col>
      <xdr:colOff>200025</xdr:colOff>
      <xdr:row>153</xdr:row>
      <xdr:rowOff>71437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F150D7B-B5EB-48C4-838A-DA0B55D463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104</xdr:row>
      <xdr:rowOff>90487</xdr:rowOff>
    </xdr:from>
    <xdr:to>
      <xdr:col>11</xdr:col>
      <xdr:colOff>361950</xdr:colOff>
      <xdr:row>118</xdr:row>
      <xdr:rowOff>23812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60B5977-6929-4FBF-AB98-B05705E15B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206</xdr:row>
      <xdr:rowOff>33337</xdr:rowOff>
    </xdr:from>
    <xdr:to>
      <xdr:col>11</xdr:col>
      <xdr:colOff>276225</xdr:colOff>
      <xdr:row>220</xdr:row>
      <xdr:rowOff>71437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4E52102-9948-4626-A7D7-6964AFA48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285750</xdr:colOff>
      <xdr:row>235</xdr:row>
      <xdr:rowOff>23812</xdr:rowOff>
    </xdr:from>
    <xdr:to>
      <xdr:col>11</xdr:col>
      <xdr:colOff>285750</xdr:colOff>
      <xdr:row>248</xdr:row>
      <xdr:rowOff>138112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0BE450F-229A-4597-B4CF-173133B7D7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485775</xdr:colOff>
      <xdr:row>264</xdr:row>
      <xdr:rowOff>185737</xdr:rowOff>
    </xdr:from>
    <xdr:to>
      <xdr:col>11</xdr:col>
      <xdr:colOff>485775</xdr:colOff>
      <xdr:row>279</xdr:row>
      <xdr:rowOff>23812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B638F38-A001-405A-8671-B400D7F2B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A189D-15D2-4F1B-A919-ACF560DDD34C}">
  <dimension ref="A1:AO318"/>
  <sheetViews>
    <sheetView tabSelected="1" topLeftCell="A102" workbookViewId="0">
      <selection activeCell="P119" sqref="P119"/>
    </sheetView>
  </sheetViews>
  <sheetFormatPr baseColWidth="10" defaultRowHeight="15"/>
  <cols>
    <col min="5" max="5" width="11.85546875" bestFit="1" customWidth="1"/>
    <col min="21" max="21" width="12.28515625" bestFit="1" customWidth="1"/>
  </cols>
  <sheetData>
    <row r="1" spans="1:25" ht="15.75" thickBot="1">
      <c r="A1" s="101" t="s">
        <v>178</v>
      </c>
      <c r="B1" s="101"/>
      <c r="C1" s="101"/>
      <c r="D1" s="101"/>
      <c r="E1" s="101"/>
      <c r="F1" s="101"/>
      <c r="G1" s="1"/>
      <c r="H1" s="101" t="s">
        <v>42</v>
      </c>
      <c r="I1" s="101"/>
      <c r="J1" s="101"/>
      <c r="K1" s="101"/>
      <c r="L1" s="101"/>
      <c r="M1" s="101"/>
      <c r="N1" s="1"/>
      <c r="O1" s="101" t="s">
        <v>44</v>
      </c>
      <c r="P1" s="101"/>
      <c r="Q1" s="101"/>
      <c r="R1" s="101"/>
      <c r="S1" s="101"/>
      <c r="T1" s="101"/>
      <c r="U1" s="1"/>
      <c r="X1">
        <v>18</v>
      </c>
      <c r="Y1">
        <v>18</v>
      </c>
    </row>
    <row r="2" spans="1:25" ht="26.25" thickTop="1" thickBot="1">
      <c r="A2" s="102"/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1"/>
      <c r="H2" s="102"/>
      <c r="I2" s="2" t="s">
        <v>0</v>
      </c>
      <c r="J2" s="3" t="s">
        <v>1</v>
      </c>
      <c r="K2" s="3" t="s">
        <v>2</v>
      </c>
      <c r="L2" s="3" t="s">
        <v>3</v>
      </c>
      <c r="M2" s="4" t="s">
        <v>4</v>
      </c>
      <c r="N2" s="1"/>
      <c r="O2" s="102"/>
      <c r="P2" s="2" t="s">
        <v>0</v>
      </c>
      <c r="Q2" s="3" t="s">
        <v>1</v>
      </c>
      <c r="R2" s="3" t="s">
        <v>2</v>
      </c>
      <c r="S2" s="3" t="s">
        <v>3</v>
      </c>
      <c r="T2" s="4" t="s">
        <v>4</v>
      </c>
      <c r="U2" s="44" t="s">
        <v>139</v>
      </c>
      <c r="V2" s="43" t="s">
        <v>137</v>
      </c>
      <c r="X2" t="s">
        <v>96</v>
      </c>
      <c r="Y2" t="s">
        <v>97</v>
      </c>
    </row>
    <row r="3" spans="1:25" ht="16.5" thickTop="1" thickBot="1">
      <c r="A3" s="5" t="s">
        <v>5</v>
      </c>
      <c r="B3" s="6">
        <v>38</v>
      </c>
      <c r="C3" s="7">
        <v>0</v>
      </c>
      <c r="D3" s="7">
        <v>4</v>
      </c>
      <c r="E3" s="20">
        <v>1.6315789473684212</v>
      </c>
      <c r="F3" s="18">
        <v>0.88290223607357954</v>
      </c>
      <c r="G3" s="1"/>
      <c r="H3" s="5" t="s">
        <v>5</v>
      </c>
      <c r="I3" s="6">
        <v>15</v>
      </c>
      <c r="J3" s="7">
        <v>1</v>
      </c>
      <c r="K3" s="7">
        <v>3</v>
      </c>
      <c r="L3" s="20">
        <v>1.5333333333333334</v>
      </c>
      <c r="M3" s="18">
        <v>0.63994047342218441</v>
      </c>
      <c r="N3" s="1"/>
      <c r="O3" s="5" t="s">
        <v>5</v>
      </c>
      <c r="P3" s="6">
        <v>23</v>
      </c>
      <c r="Q3" s="7">
        <v>0</v>
      </c>
      <c r="R3" s="7">
        <v>4</v>
      </c>
      <c r="S3" s="20">
        <v>1.6956521739130432</v>
      </c>
      <c r="T3" s="18">
        <v>1.0195713274212868</v>
      </c>
      <c r="U3" s="49">
        <f>AVERAGE(V3:V7)</f>
        <v>94.793530770846445</v>
      </c>
      <c r="V3" s="22">
        <f>(S3/L3)*100</f>
        <v>110.58601134215498</v>
      </c>
      <c r="W3" s="38" t="s">
        <v>98</v>
      </c>
      <c r="X3" s="20">
        <v>1.5333333333333334</v>
      </c>
      <c r="Y3" s="41">
        <v>1.6956521739130432</v>
      </c>
    </row>
    <row r="4" spans="1:25" ht="24.75" thickBot="1">
      <c r="A4" s="8" t="s">
        <v>6</v>
      </c>
      <c r="B4" s="9">
        <v>42</v>
      </c>
      <c r="C4" s="10">
        <v>0</v>
      </c>
      <c r="D4" s="10">
        <v>3</v>
      </c>
      <c r="E4" s="21">
        <v>0.88095238095238093</v>
      </c>
      <c r="F4" s="19">
        <v>0.83234552371467185</v>
      </c>
      <c r="G4" s="1"/>
      <c r="H4" s="8" t="s">
        <v>6</v>
      </c>
      <c r="I4" s="9">
        <v>21</v>
      </c>
      <c r="J4" s="10">
        <v>0</v>
      </c>
      <c r="K4" s="10">
        <v>3</v>
      </c>
      <c r="L4" s="21">
        <v>1.0952380952380956</v>
      </c>
      <c r="M4" s="19">
        <v>0.88908727944796873</v>
      </c>
      <c r="N4" s="1"/>
      <c r="O4" s="8" t="s">
        <v>6</v>
      </c>
      <c r="P4" s="9">
        <v>21</v>
      </c>
      <c r="Q4" s="10">
        <v>0</v>
      </c>
      <c r="R4" s="10">
        <v>3</v>
      </c>
      <c r="S4" s="21">
        <v>0.66666666666666674</v>
      </c>
      <c r="T4" s="19">
        <v>0.73029674334022143</v>
      </c>
      <c r="U4" s="1"/>
      <c r="V4" s="22">
        <f t="shared" ref="V4:V41" si="0">(S4/L4)*100</f>
        <v>60.869565217391298</v>
      </c>
      <c r="W4" s="39" t="s">
        <v>99</v>
      </c>
      <c r="X4" s="42">
        <v>1.0952380952380956</v>
      </c>
      <c r="Y4" s="21">
        <v>0.66666666666666674</v>
      </c>
    </row>
    <row r="5" spans="1:25" ht="36.75" thickBot="1">
      <c r="A5" s="8" t="s">
        <v>7</v>
      </c>
      <c r="B5" s="9">
        <v>26</v>
      </c>
      <c r="C5" s="10">
        <v>0</v>
      </c>
      <c r="D5" s="10">
        <v>4</v>
      </c>
      <c r="E5" s="21">
        <v>1.846153846153846</v>
      </c>
      <c r="F5" s="19">
        <v>1.1896993802573048</v>
      </c>
      <c r="G5" s="1"/>
      <c r="H5" s="8" t="s">
        <v>7</v>
      </c>
      <c r="I5" s="9">
        <v>11</v>
      </c>
      <c r="J5" s="10">
        <v>0</v>
      </c>
      <c r="K5" s="10">
        <v>4</v>
      </c>
      <c r="L5" s="21">
        <v>1.6363636363636362</v>
      </c>
      <c r="M5" s="19">
        <v>1.2862913567871994</v>
      </c>
      <c r="N5" s="1"/>
      <c r="O5" s="8" t="s">
        <v>7</v>
      </c>
      <c r="P5" s="9">
        <v>15</v>
      </c>
      <c r="Q5" s="10">
        <v>0</v>
      </c>
      <c r="R5" s="10">
        <v>4</v>
      </c>
      <c r="S5" s="21">
        <v>2</v>
      </c>
      <c r="T5" s="19">
        <v>1.1338934190276817</v>
      </c>
      <c r="U5" s="1"/>
      <c r="V5" s="22">
        <f t="shared" si="0"/>
        <v>122.22222222222223</v>
      </c>
      <c r="W5" s="39" t="s">
        <v>100</v>
      </c>
      <c r="X5" s="21">
        <v>1.6363636363636362</v>
      </c>
      <c r="Y5" s="42">
        <v>2</v>
      </c>
    </row>
    <row r="6" spans="1:25" ht="24.75" thickBot="1">
      <c r="A6" s="8" t="s">
        <v>8</v>
      </c>
      <c r="B6" s="9">
        <v>36</v>
      </c>
      <c r="C6" s="10">
        <v>0</v>
      </c>
      <c r="D6" s="10">
        <v>4</v>
      </c>
      <c r="E6" s="21">
        <v>1.4166666666666667</v>
      </c>
      <c r="F6" s="19">
        <v>0.96732325812743991</v>
      </c>
      <c r="G6" s="1"/>
      <c r="H6" s="8" t="s">
        <v>8</v>
      </c>
      <c r="I6" s="9">
        <v>15</v>
      </c>
      <c r="J6" s="10">
        <v>0</v>
      </c>
      <c r="K6" s="10">
        <v>3</v>
      </c>
      <c r="L6" s="21">
        <v>1.5333333333333339</v>
      </c>
      <c r="M6" s="19">
        <v>1.0600988273786196</v>
      </c>
      <c r="N6" s="1"/>
      <c r="O6" s="8" t="s">
        <v>8</v>
      </c>
      <c r="P6" s="9">
        <v>21</v>
      </c>
      <c r="Q6" s="10">
        <v>0</v>
      </c>
      <c r="R6" s="10">
        <v>4</v>
      </c>
      <c r="S6" s="21">
        <v>1.3333333333333337</v>
      </c>
      <c r="T6" s="19">
        <v>0.9128709291752769</v>
      </c>
      <c r="U6" s="1"/>
      <c r="V6" s="22">
        <f t="shared" si="0"/>
        <v>86.956521739130437</v>
      </c>
      <c r="W6" s="39" t="s">
        <v>101</v>
      </c>
      <c r="X6" s="42">
        <v>1.5333333333333339</v>
      </c>
      <c r="Y6" s="21">
        <v>1.3333333333333337</v>
      </c>
    </row>
    <row r="7" spans="1:25" ht="24.75" thickBot="1">
      <c r="A7" s="8" t="s">
        <v>9</v>
      </c>
      <c r="B7" s="9">
        <v>34</v>
      </c>
      <c r="C7" s="10">
        <v>0</v>
      </c>
      <c r="D7" s="10">
        <v>4</v>
      </c>
      <c r="E7" s="21">
        <v>1.6470588235294117</v>
      </c>
      <c r="F7" s="19">
        <v>0.94971615986763414</v>
      </c>
      <c r="G7" s="1"/>
      <c r="H7" s="8" t="s">
        <v>9</v>
      </c>
      <c r="I7" s="9">
        <v>14</v>
      </c>
      <c r="J7" s="10">
        <v>0</v>
      </c>
      <c r="K7" s="10">
        <v>4</v>
      </c>
      <c r="L7" s="21">
        <v>1.7142857142857144</v>
      </c>
      <c r="M7" s="19">
        <v>1.0690449676496974</v>
      </c>
      <c r="N7" s="1"/>
      <c r="O7" s="8" t="s">
        <v>9</v>
      </c>
      <c r="P7" s="9">
        <v>20</v>
      </c>
      <c r="Q7" s="10">
        <v>0</v>
      </c>
      <c r="R7" s="10">
        <v>3</v>
      </c>
      <c r="S7" s="21">
        <v>1.5999999999999996</v>
      </c>
      <c r="T7" s="19">
        <v>0.88257995015808766</v>
      </c>
      <c r="U7" s="1"/>
      <c r="V7" s="22">
        <f t="shared" si="0"/>
        <v>93.3333333333333</v>
      </c>
      <c r="W7" s="40" t="s">
        <v>102</v>
      </c>
      <c r="X7" s="42">
        <v>1.7142857142857144</v>
      </c>
      <c r="Y7" s="21">
        <v>1.5999999999999996</v>
      </c>
    </row>
    <row r="8" spans="1:25" ht="25.5" thickTop="1" thickBot="1">
      <c r="A8" s="8" t="s">
        <v>10</v>
      </c>
      <c r="B8" s="9">
        <v>12</v>
      </c>
      <c r="C8" s="11">
        <v>1</v>
      </c>
      <c r="D8" s="11">
        <v>3</v>
      </c>
      <c r="E8" s="21">
        <v>2</v>
      </c>
      <c r="F8" s="19">
        <v>0.7385489458759964</v>
      </c>
      <c r="G8" s="1"/>
      <c r="H8" s="8" t="s">
        <v>10</v>
      </c>
      <c r="I8" s="9">
        <v>4</v>
      </c>
      <c r="J8" s="11">
        <v>1</v>
      </c>
      <c r="K8" s="11">
        <v>3</v>
      </c>
      <c r="L8" s="21">
        <v>2</v>
      </c>
      <c r="M8" s="19">
        <v>0.81649658092772603</v>
      </c>
      <c r="N8" s="1"/>
      <c r="O8" s="8" t="s">
        <v>10</v>
      </c>
      <c r="P8" s="9">
        <v>8</v>
      </c>
      <c r="Q8" s="11">
        <v>1</v>
      </c>
      <c r="R8" s="11">
        <v>3</v>
      </c>
      <c r="S8" s="21">
        <v>2.0000000000000004</v>
      </c>
      <c r="T8" s="19">
        <v>0.75592894601845451</v>
      </c>
      <c r="U8" s="49">
        <f>AVERAGE(V8:V19)</f>
        <v>105.49062802508918</v>
      </c>
      <c r="V8" s="22">
        <f t="shared" si="0"/>
        <v>100.00000000000003</v>
      </c>
      <c r="W8" s="39" t="s">
        <v>103</v>
      </c>
      <c r="X8" s="21">
        <v>2</v>
      </c>
      <c r="Y8" s="21">
        <v>2.0000000000000004</v>
      </c>
    </row>
    <row r="9" spans="1:25" ht="48.75" thickBot="1">
      <c r="A9" s="8" t="s">
        <v>11</v>
      </c>
      <c r="B9" s="9">
        <v>12</v>
      </c>
      <c r="C9" s="11">
        <v>0</v>
      </c>
      <c r="D9" s="11">
        <v>4</v>
      </c>
      <c r="E9" s="21">
        <v>1.6666666666666665</v>
      </c>
      <c r="F9" s="19">
        <v>1.1547005383792515</v>
      </c>
      <c r="G9" s="1"/>
      <c r="H9" s="8" t="s">
        <v>11</v>
      </c>
      <c r="I9" s="9">
        <v>5</v>
      </c>
      <c r="J9" s="11">
        <v>1</v>
      </c>
      <c r="K9" s="11">
        <v>3</v>
      </c>
      <c r="L9" s="21">
        <v>1.4</v>
      </c>
      <c r="M9" s="19">
        <v>0.89442719099991586</v>
      </c>
      <c r="N9" s="1"/>
      <c r="O9" s="8" t="s">
        <v>11</v>
      </c>
      <c r="P9" s="9">
        <v>7</v>
      </c>
      <c r="Q9" s="11">
        <v>0</v>
      </c>
      <c r="R9" s="11">
        <v>4</v>
      </c>
      <c r="S9" s="21">
        <v>1.8571428571428572</v>
      </c>
      <c r="T9" s="19">
        <v>1.3451854182690985</v>
      </c>
      <c r="U9" s="1"/>
      <c r="V9" s="22">
        <f t="shared" si="0"/>
        <v>132.65306122448982</v>
      </c>
      <c r="W9" s="39" t="s">
        <v>104</v>
      </c>
      <c r="X9" s="21">
        <v>1.4</v>
      </c>
      <c r="Y9" s="42">
        <v>1.8571428571428572</v>
      </c>
    </row>
    <row r="10" spans="1:25" ht="24.75" thickBot="1">
      <c r="A10" s="8" t="s">
        <v>12</v>
      </c>
      <c r="B10" s="9">
        <v>11</v>
      </c>
      <c r="C10" s="11">
        <v>0</v>
      </c>
      <c r="D10" s="11">
        <v>3</v>
      </c>
      <c r="E10" s="21">
        <v>2.0909090909090913</v>
      </c>
      <c r="F10" s="19">
        <v>0.94387980744853883</v>
      </c>
      <c r="G10" s="1"/>
      <c r="H10" s="8" t="s">
        <v>12</v>
      </c>
      <c r="I10" s="9">
        <v>5</v>
      </c>
      <c r="J10" s="11">
        <v>0</v>
      </c>
      <c r="K10" s="11">
        <v>3</v>
      </c>
      <c r="L10" s="21">
        <v>1.8</v>
      </c>
      <c r="M10" s="19">
        <v>1.0954451150103321</v>
      </c>
      <c r="N10" s="1"/>
      <c r="O10" s="8" t="s">
        <v>12</v>
      </c>
      <c r="P10" s="9">
        <v>6</v>
      </c>
      <c r="Q10" s="11">
        <v>1</v>
      </c>
      <c r="R10" s="11">
        <v>3</v>
      </c>
      <c r="S10" s="21">
        <v>2.3333333333333335</v>
      </c>
      <c r="T10" s="19">
        <v>0.81649658092772615</v>
      </c>
      <c r="U10" s="1"/>
      <c r="V10" s="22">
        <f t="shared" si="0"/>
        <v>129.62962962962962</v>
      </c>
      <c r="W10" s="39" t="s">
        <v>105</v>
      </c>
      <c r="X10" s="21">
        <v>1.8</v>
      </c>
      <c r="Y10" s="42">
        <v>2.3333333333333335</v>
      </c>
    </row>
    <row r="11" spans="1:25" ht="24.75" thickBot="1">
      <c r="A11" s="8" t="s">
        <v>13</v>
      </c>
      <c r="B11" s="9">
        <v>19</v>
      </c>
      <c r="C11" s="11">
        <v>0</v>
      </c>
      <c r="D11" s="11">
        <v>4</v>
      </c>
      <c r="E11" s="21">
        <v>1.5263157894736841</v>
      </c>
      <c r="F11" s="19">
        <v>1.1239029738980328</v>
      </c>
      <c r="G11" s="1"/>
      <c r="H11" s="8" t="s">
        <v>13</v>
      </c>
      <c r="I11" s="9">
        <v>10</v>
      </c>
      <c r="J11" s="11">
        <v>1</v>
      </c>
      <c r="K11" s="11">
        <v>3</v>
      </c>
      <c r="L11" s="21">
        <v>1.9</v>
      </c>
      <c r="M11" s="19">
        <v>0.73786478737262184</v>
      </c>
      <c r="N11" s="1"/>
      <c r="O11" s="8" t="s">
        <v>13</v>
      </c>
      <c r="P11" s="9">
        <v>9</v>
      </c>
      <c r="Q11" s="11">
        <v>0</v>
      </c>
      <c r="R11" s="11">
        <v>4</v>
      </c>
      <c r="S11" s="21">
        <v>1.1111111111111112</v>
      </c>
      <c r="T11" s="19">
        <v>1.3642254619787417</v>
      </c>
      <c r="U11" s="1"/>
      <c r="V11" s="22">
        <f t="shared" si="0"/>
        <v>58.479532163742697</v>
      </c>
      <c r="W11" s="39" t="s">
        <v>106</v>
      </c>
      <c r="X11" s="42">
        <v>1.9</v>
      </c>
      <c r="Y11" s="21">
        <v>1.1111111111111112</v>
      </c>
    </row>
    <row r="12" spans="1:25" ht="24.75" thickBot="1">
      <c r="A12" s="8" t="s">
        <v>14</v>
      </c>
      <c r="B12" s="9">
        <v>20</v>
      </c>
      <c r="C12" s="11">
        <v>0</v>
      </c>
      <c r="D12" s="11">
        <v>4</v>
      </c>
      <c r="E12" s="21">
        <v>1.9499999999999997</v>
      </c>
      <c r="F12" s="19">
        <v>1.5035046776746237</v>
      </c>
      <c r="G12" s="1"/>
      <c r="H12" s="8" t="s">
        <v>14</v>
      </c>
      <c r="I12" s="9">
        <v>10</v>
      </c>
      <c r="J12" s="11">
        <v>0</v>
      </c>
      <c r="K12" s="11">
        <v>4</v>
      </c>
      <c r="L12" s="21">
        <v>1.8</v>
      </c>
      <c r="M12" s="19">
        <v>1.3984117975602022</v>
      </c>
      <c r="N12" s="1"/>
      <c r="O12" s="8" t="s">
        <v>14</v>
      </c>
      <c r="P12" s="9">
        <v>10</v>
      </c>
      <c r="Q12" s="11">
        <v>0</v>
      </c>
      <c r="R12" s="11">
        <v>4</v>
      </c>
      <c r="S12" s="21">
        <v>2.1</v>
      </c>
      <c r="T12" s="19">
        <v>1.6633299933166199</v>
      </c>
      <c r="U12" s="1"/>
      <c r="V12" s="22">
        <f t="shared" si="0"/>
        <v>116.66666666666667</v>
      </c>
      <c r="W12" s="39" t="s">
        <v>107</v>
      </c>
      <c r="X12" s="21">
        <v>1.8</v>
      </c>
      <c r="Y12" s="42">
        <v>2.1</v>
      </c>
    </row>
    <row r="13" spans="1:25" ht="24.75" thickBot="1">
      <c r="A13" s="8" t="s">
        <v>15</v>
      </c>
      <c r="B13" s="9">
        <v>15</v>
      </c>
      <c r="C13" s="11">
        <v>0</v>
      </c>
      <c r="D13" s="11">
        <v>3</v>
      </c>
      <c r="E13" s="21">
        <v>0.73333333333333328</v>
      </c>
      <c r="F13" s="19">
        <v>0.88371510168853684</v>
      </c>
      <c r="G13" s="1"/>
      <c r="H13" s="8" t="s">
        <v>15</v>
      </c>
      <c r="I13" s="9">
        <v>8</v>
      </c>
      <c r="J13" s="11">
        <v>0</v>
      </c>
      <c r="K13" s="11">
        <v>1</v>
      </c>
      <c r="L13" s="21">
        <v>0.625</v>
      </c>
      <c r="M13" s="19">
        <v>0.51754916950676566</v>
      </c>
      <c r="N13" s="1"/>
      <c r="O13" s="8" t="s">
        <v>15</v>
      </c>
      <c r="P13" s="9">
        <v>7</v>
      </c>
      <c r="Q13" s="11">
        <v>0</v>
      </c>
      <c r="R13" s="11">
        <v>3</v>
      </c>
      <c r="S13" s="21">
        <v>0.8571428571428571</v>
      </c>
      <c r="T13" s="19">
        <v>1.2149857925879117</v>
      </c>
      <c r="U13" s="1"/>
      <c r="V13" s="22">
        <f t="shared" si="0"/>
        <v>137.14285714285714</v>
      </c>
      <c r="W13" s="39" t="s">
        <v>108</v>
      </c>
      <c r="X13" s="21">
        <v>0.625</v>
      </c>
      <c r="Y13" s="42">
        <v>0.8571428571428571</v>
      </c>
    </row>
    <row r="14" spans="1:25" ht="15.75" thickBot="1">
      <c r="A14" s="8" t="s">
        <v>5</v>
      </c>
      <c r="B14" s="9">
        <v>24</v>
      </c>
      <c r="C14" s="11">
        <v>0</v>
      </c>
      <c r="D14" s="11">
        <v>4</v>
      </c>
      <c r="E14" s="21">
        <v>1.125</v>
      </c>
      <c r="F14" s="19">
        <v>0.89987921894866107</v>
      </c>
      <c r="G14" s="1"/>
      <c r="H14" s="8" t="s">
        <v>5</v>
      </c>
      <c r="I14" s="9">
        <v>11</v>
      </c>
      <c r="J14" s="11">
        <v>0</v>
      </c>
      <c r="K14" s="11">
        <v>3</v>
      </c>
      <c r="L14" s="21">
        <v>0.90909090909090906</v>
      </c>
      <c r="M14" s="19">
        <v>0.83120941459363351</v>
      </c>
      <c r="N14" s="1"/>
      <c r="O14" s="8" t="s">
        <v>5</v>
      </c>
      <c r="P14" s="9">
        <v>13</v>
      </c>
      <c r="Q14" s="11">
        <v>0</v>
      </c>
      <c r="R14" s="11">
        <v>4</v>
      </c>
      <c r="S14" s="21">
        <v>1.3076923076923075</v>
      </c>
      <c r="T14" s="19">
        <v>0.94733093343134189</v>
      </c>
      <c r="U14" s="1"/>
      <c r="V14" s="22">
        <f t="shared" si="0"/>
        <v>143.84615384615381</v>
      </c>
      <c r="W14" s="39" t="s">
        <v>109</v>
      </c>
      <c r="X14" s="21">
        <v>0.90909090909090906</v>
      </c>
      <c r="Y14" s="42">
        <v>1.3076923076923075</v>
      </c>
    </row>
    <row r="15" spans="1:25" ht="24.75" thickBot="1">
      <c r="A15" s="8" t="s">
        <v>16</v>
      </c>
      <c r="B15" s="9">
        <v>25</v>
      </c>
      <c r="C15" s="11">
        <v>0</v>
      </c>
      <c r="D15" s="11">
        <v>3</v>
      </c>
      <c r="E15" s="21">
        <v>1.3200000000000005</v>
      </c>
      <c r="F15" s="19">
        <v>0.89999999999999991</v>
      </c>
      <c r="G15" s="1"/>
      <c r="H15" s="8" t="s">
        <v>16</v>
      </c>
      <c r="I15" s="9">
        <v>12</v>
      </c>
      <c r="J15" s="11">
        <v>0</v>
      </c>
      <c r="K15" s="11">
        <v>3</v>
      </c>
      <c r="L15" s="21">
        <v>1.25</v>
      </c>
      <c r="M15" s="19">
        <v>0.96530729916342284</v>
      </c>
      <c r="N15" s="1"/>
      <c r="O15" s="8" t="s">
        <v>16</v>
      </c>
      <c r="P15" s="9">
        <v>13</v>
      </c>
      <c r="Q15" s="11">
        <v>0</v>
      </c>
      <c r="R15" s="11">
        <v>3</v>
      </c>
      <c r="S15" s="21">
        <v>1.3846153846153846</v>
      </c>
      <c r="T15" s="19">
        <v>0.86971849262290402</v>
      </c>
      <c r="U15" s="1"/>
      <c r="V15" s="22">
        <f t="shared" si="0"/>
        <v>110.76923076923077</v>
      </c>
      <c r="W15" s="39" t="s">
        <v>110</v>
      </c>
      <c r="X15" s="21">
        <v>1.25</v>
      </c>
      <c r="Y15" s="42">
        <v>1.3846153846153846</v>
      </c>
    </row>
    <row r="16" spans="1:25" ht="36.75" thickBot="1">
      <c r="A16" s="8" t="s">
        <v>17</v>
      </c>
      <c r="B16" s="9">
        <v>29</v>
      </c>
      <c r="C16" s="11">
        <v>0</v>
      </c>
      <c r="D16" s="11">
        <v>2</v>
      </c>
      <c r="E16" s="21">
        <v>1.0000000000000002</v>
      </c>
      <c r="F16" s="19">
        <v>0.59761430466719678</v>
      </c>
      <c r="G16" s="1"/>
      <c r="H16" s="8" t="s">
        <v>17</v>
      </c>
      <c r="I16" s="9">
        <v>16</v>
      </c>
      <c r="J16" s="11">
        <v>0</v>
      </c>
      <c r="K16" s="11">
        <v>2</v>
      </c>
      <c r="L16" s="21">
        <v>1.1875000000000002</v>
      </c>
      <c r="M16" s="19">
        <v>0.54390562906935724</v>
      </c>
      <c r="N16" s="1"/>
      <c r="O16" s="8" t="s">
        <v>17</v>
      </c>
      <c r="P16" s="9">
        <v>13</v>
      </c>
      <c r="Q16" s="11">
        <v>0</v>
      </c>
      <c r="R16" s="11">
        <v>2</v>
      </c>
      <c r="S16" s="21">
        <v>0.76923076923076927</v>
      </c>
      <c r="T16" s="19">
        <v>0.59914468951527811</v>
      </c>
      <c r="U16" s="1"/>
      <c r="V16" s="22">
        <f t="shared" si="0"/>
        <v>64.777327935222658</v>
      </c>
      <c r="W16" s="39" t="s">
        <v>111</v>
      </c>
      <c r="X16" s="42">
        <v>1.1875000000000002</v>
      </c>
      <c r="Y16" s="21">
        <v>0.76923076923076927</v>
      </c>
    </row>
    <row r="17" spans="1:25" ht="15.75" thickBot="1">
      <c r="A17" s="8" t="s">
        <v>18</v>
      </c>
      <c r="B17" s="9">
        <v>25</v>
      </c>
      <c r="C17" s="11">
        <v>0</v>
      </c>
      <c r="D17" s="11">
        <v>3</v>
      </c>
      <c r="E17" s="21">
        <v>1.6399999999999997</v>
      </c>
      <c r="F17" s="19">
        <v>0.9521904571390466</v>
      </c>
      <c r="G17" s="1"/>
      <c r="H17" s="8" t="s">
        <v>18</v>
      </c>
      <c r="I17" s="9">
        <v>12</v>
      </c>
      <c r="J17" s="11">
        <v>0</v>
      </c>
      <c r="K17" s="11">
        <v>3</v>
      </c>
      <c r="L17" s="21">
        <v>1.6666666666666665</v>
      </c>
      <c r="M17" s="19">
        <v>0.98473192783466179</v>
      </c>
      <c r="N17" s="1"/>
      <c r="O17" s="8" t="s">
        <v>18</v>
      </c>
      <c r="P17" s="9">
        <v>13</v>
      </c>
      <c r="Q17" s="11">
        <v>0</v>
      </c>
      <c r="R17" s="11">
        <v>3</v>
      </c>
      <c r="S17" s="21">
        <v>1.6153846153846154</v>
      </c>
      <c r="T17" s="19">
        <v>0.96076892283052284</v>
      </c>
      <c r="U17" s="1"/>
      <c r="V17" s="22">
        <f t="shared" si="0"/>
        <v>96.923076923076934</v>
      </c>
      <c r="W17" s="39" t="s">
        <v>112</v>
      </c>
      <c r="X17" s="42">
        <v>1.6666666666666665</v>
      </c>
      <c r="Y17" s="21">
        <v>1.6153846153846154</v>
      </c>
    </row>
    <row r="18" spans="1:25" ht="24.75" thickBot="1">
      <c r="A18" s="8" t="s">
        <v>19</v>
      </c>
      <c r="B18" s="9">
        <v>16</v>
      </c>
      <c r="C18" s="11">
        <v>1</v>
      </c>
      <c r="D18" s="11">
        <v>3</v>
      </c>
      <c r="E18" s="21">
        <v>1.7499999999999998</v>
      </c>
      <c r="F18" s="19">
        <v>0.68313005106397318</v>
      </c>
      <c r="G18" s="1"/>
      <c r="H18" s="8" t="s">
        <v>19</v>
      </c>
      <c r="I18" s="9">
        <v>8</v>
      </c>
      <c r="J18" s="11">
        <v>1</v>
      </c>
      <c r="K18" s="11">
        <v>3</v>
      </c>
      <c r="L18" s="21">
        <v>1.75</v>
      </c>
      <c r="M18" s="19">
        <v>0.70710678118654746</v>
      </c>
      <c r="N18" s="1"/>
      <c r="O18" s="8" t="s">
        <v>19</v>
      </c>
      <c r="P18" s="9">
        <v>8</v>
      </c>
      <c r="Q18" s="11">
        <v>1</v>
      </c>
      <c r="R18" s="11">
        <v>3</v>
      </c>
      <c r="S18" s="21">
        <v>1.75</v>
      </c>
      <c r="T18" s="19">
        <v>0.70710678118654757</v>
      </c>
      <c r="U18" s="1"/>
      <c r="V18" s="22">
        <f t="shared" si="0"/>
        <v>100</v>
      </c>
      <c r="W18" s="39" t="s">
        <v>113</v>
      </c>
      <c r="X18" s="21">
        <v>1.75</v>
      </c>
      <c r="Y18" s="21">
        <v>1.75</v>
      </c>
    </row>
    <row r="19" spans="1:25" ht="24.75" thickBot="1">
      <c r="A19" s="8" t="s">
        <v>20</v>
      </c>
      <c r="B19" s="9">
        <v>15</v>
      </c>
      <c r="C19" s="11">
        <v>1</v>
      </c>
      <c r="D19" s="11">
        <v>4</v>
      </c>
      <c r="E19" s="21">
        <v>2.1999999999999997</v>
      </c>
      <c r="F19" s="19">
        <v>1.0141851056742197</v>
      </c>
      <c r="G19" s="1"/>
      <c r="H19" s="8" t="s">
        <v>20</v>
      </c>
      <c r="I19" s="9">
        <v>9</v>
      </c>
      <c r="J19" s="11">
        <v>1</v>
      </c>
      <c r="K19" s="11">
        <v>4</v>
      </c>
      <c r="L19" s="21">
        <v>2.4444444444444446</v>
      </c>
      <c r="M19" s="19">
        <v>1.0137937550497031</v>
      </c>
      <c r="N19" s="1"/>
      <c r="O19" s="8" t="s">
        <v>20</v>
      </c>
      <c r="P19" s="9">
        <v>6</v>
      </c>
      <c r="Q19" s="11">
        <v>1</v>
      </c>
      <c r="R19" s="11">
        <v>3</v>
      </c>
      <c r="S19" s="21">
        <v>1.8333333333333335</v>
      </c>
      <c r="T19" s="19">
        <v>0.98319208025017502</v>
      </c>
      <c r="U19" s="1"/>
      <c r="V19" s="22">
        <f t="shared" si="0"/>
        <v>75</v>
      </c>
      <c r="W19" s="40" t="s">
        <v>114</v>
      </c>
      <c r="X19" s="42">
        <v>2.4444444444444446</v>
      </c>
      <c r="Y19" s="21">
        <v>1.8333333333333335</v>
      </c>
    </row>
    <row r="20" spans="1:25" ht="25.5" thickTop="1" thickBot="1">
      <c r="A20" s="8" t="s">
        <v>21</v>
      </c>
      <c r="B20" s="9">
        <v>25</v>
      </c>
      <c r="C20" s="11">
        <v>0</v>
      </c>
      <c r="D20" s="11">
        <v>4</v>
      </c>
      <c r="E20" s="21">
        <v>1.4799999999999998</v>
      </c>
      <c r="F20" s="19">
        <v>0.96263527187957676</v>
      </c>
      <c r="G20" s="1"/>
      <c r="H20" s="8" t="s">
        <v>21</v>
      </c>
      <c r="I20" s="9">
        <v>14</v>
      </c>
      <c r="J20" s="11">
        <v>1</v>
      </c>
      <c r="K20" s="11">
        <v>4</v>
      </c>
      <c r="L20" s="21">
        <v>1.6428571428571428</v>
      </c>
      <c r="M20" s="19">
        <v>0.928782731664065</v>
      </c>
      <c r="N20" s="1"/>
      <c r="O20" s="8" t="s">
        <v>21</v>
      </c>
      <c r="P20" s="9">
        <v>11</v>
      </c>
      <c r="Q20" s="11">
        <v>0</v>
      </c>
      <c r="R20" s="11">
        <v>3</v>
      </c>
      <c r="S20" s="21">
        <v>1.2727272727272727</v>
      </c>
      <c r="T20" s="19">
        <v>1.009049958219026</v>
      </c>
      <c r="U20" s="49">
        <f>AVERAGE(V20:V30)</f>
        <v>98.167463448793356</v>
      </c>
      <c r="V20" s="22">
        <f t="shared" si="0"/>
        <v>77.470355731225297</v>
      </c>
      <c r="W20" s="39" t="s">
        <v>115</v>
      </c>
      <c r="X20" s="42">
        <v>1.6428571428571428</v>
      </c>
      <c r="Y20" s="21">
        <v>1.2727272727272727</v>
      </c>
    </row>
    <row r="21" spans="1:25" ht="15.75" thickBot="1">
      <c r="A21" s="8" t="s">
        <v>22</v>
      </c>
      <c r="B21" s="9">
        <v>26</v>
      </c>
      <c r="C21" s="11">
        <v>0</v>
      </c>
      <c r="D21" s="11">
        <v>3</v>
      </c>
      <c r="E21" s="21">
        <v>1.4999999999999996</v>
      </c>
      <c r="F21" s="19">
        <v>0.86023252670426265</v>
      </c>
      <c r="G21" s="1"/>
      <c r="H21" s="8" t="s">
        <v>22</v>
      </c>
      <c r="I21" s="9">
        <v>14</v>
      </c>
      <c r="J21" s="11">
        <v>1</v>
      </c>
      <c r="K21" s="11">
        <v>3</v>
      </c>
      <c r="L21" s="21">
        <v>1.5000000000000002</v>
      </c>
      <c r="M21" s="19">
        <v>0.65044363558799079</v>
      </c>
      <c r="N21" s="1"/>
      <c r="O21" s="8" t="s">
        <v>22</v>
      </c>
      <c r="P21" s="9">
        <v>12</v>
      </c>
      <c r="Q21" s="11">
        <v>0</v>
      </c>
      <c r="R21" s="11">
        <v>3</v>
      </c>
      <c r="S21" s="21">
        <v>1.4999999999999998</v>
      </c>
      <c r="T21" s="19">
        <v>1.0871146130092177</v>
      </c>
      <c r="U21" s="1"/>
      <c r="V21" s="22">
        <f t="shared" si="0"/>
        <v>99.999999999999972</v>
      </c>
      <c r="W21" s="39" t="s">
        <v>116</v>
      </c>
      <c r="X21" s="21">
        <v>1.5000000000000002</v>
      </c>
      <c r="Y21" s="21">
        <v>1.4999999999999998</v>
      </c>
    </row>
    <row r="22" spans="1:25" ht="15.75" thickBot="1">
      <c r="A22" s="8" t="s">
        <v>18</v>
      </c>
      <c r="B22" s="9">
        <v>29</v>
      </c>
      <c r="C22" s="11">
        <v>0</v>
      </c>
      <c r="D22" s="11">
        <v>4</v>
      </c>
      <c r="E22" s="21">
        <v>1.9310344827586208</v>
      </c>
      <c r="F22" s="19">
        <v>1.0667385033281391</v>
      </c>
      <c r="G22" s="1"/>
      <c r="H22" s="8" t="s">
        <v>18</v>
      </c>
      <c r="I22" s="9">
        <v>17</v>
      </c>
      <c r="J22" s="11">
        <v>0</v>
      </c>
      <c r="K22" s="11">
        <v>4</v>
      </c>
      <c r="L22" s="21">
        <v>2.1764705882352939</v>
      </c>
      <c r="M22" s="19">
        <v>1.0744355563298724</v>
      </c>
      <c r="N22" s="1"/>
      <c r="O22" s="8" t="s">
        <v>18</v>
      </c>
      <c r="P22" s="9">
        <v>12</v>
      </c>
      <c r="Q22" s="11">
        <v>0</v>
      </c>
      <c r="R22" s="11">
        <v>3</v>
      </c>
      <c r="S22" s="21">
        <v>1.5833333333333337</v>
      </c>
      <c r="T22" s="19">
        <v>0.99620491989562188</v>
      </c>
      <c r="U22" s="1"/>
      <c r="V22" s="22">
        <f t="shared" si="0"/>
        <v>72.747747747747766</v>
      </c>
      <c r="W22" s="39" t="s">
        <v>117</v>
      </c>
      <c r="X22" s="42">
        <v>2.1764705882352939</v>
      </c>
      <c r="Y22" s="21">
        <v>1.5833333333333337</v>
      </c>
    </row>
    <row r="23" spans="1:25" ht="15.75" thickBot="1">
      <c r="A23" s="8" t="s">
        <v>23</v>
      </c>
      <c r="B23" s="9">
        <v>30</v>
      </c>
      <c r="C23" s="11">
        <v>0</v>
      </c>
      <c r="D23" s="11">
        <v>4</v>
      </c>
      <c r="E23" s="21">
        <v>2.3333333333333339</v>
      </c>
      <c r="F23" s="19">
        <v>1.0283342182227606</v>
      </c>
      <c r="G23" s="1"/>
      <c r="H23" s="8" t="s">
        <v>23</v>
      </c>
      <c r="I23" s="9">
        <v>18</v>
      </c>
      <c r="J23" s="11">
        <v>0</v>
      </c>
      <c r="K23" s="11">
        <v>4</v>
      </c>
      <c r="L23" s="21">
        <v>2.5555555555555562</v>
      </c>
      <c r="M23" s="19">
        <v>1.1490262999202834</v>
      </c>
      <c r="N23" s="1"/>
      <c r="O23" s="8" t="s">
        <v>23</v>
      </c>
      <c r="P23" s="9">
        <v>12</v>
      </c>
      <c r="Q23" s="11">
        <v>1</v>
      </c>
      <c r="R23" s="11">
        <v>3</v>
      </c>
      <c r="S23" s="21">
        <v>1.9999999999999998</v>
      </c>
      <c r="T23" s="19">
        <v>0.7385489458759964</v>
      </c>
      <c r="U23" s="1"/>
      <c r="V23" s="22">
        <f t="shared" si="0"/>
        <v>78.260869565217362</v>
      </c>
      <c r="W23" s="39" t="s">
        <v>118</v>
      </c>
      <c r="X23" s="42">
        <v>2.5555555555555562</v>
      </c>
      <c r="Y23" s="21">
        <v>1.9999999999999998</v>
      </c>
    </row>
    <row r="24" spans="1:25" ht="36.75" thickBot="1">
      <c r="A24" s="8" t="s">
        <v>24</v>
      </c>
      <c r="B24" s="9">
        <v>29</v>
      </c>
      <c r="C24" s="11">
        <v>0</v>
      </c>
      <c r="D24" s="11">
        <v>3</v>
      </c>
      <c r="E24" s="21">
        <v>1.5172413793103448</v>
      </c>
      <c r="F24" s="19">
        <v>0.91107039304531445</v>
      </c>
      <c r="G24" s="1"/>
      <c r="H24" s="8" t="s">
        <v>24</v>
      </c>
      <c r="I24" s="9">
        <v>16</v>
      </c>
      <c r="J24" s="11">
        <v>0</v>
      </c>
      <c r="K24" s="11">
        <v>3</v>
      </c>
      <c r="L24" s="21">
        <v>1.875</v>
      </c>
      <c r="M24" s="19">
        <v>1.0246950765959597</v>
      </c>
      <c r="N24" s="1"/>
      <c r="O24" s="8" t="s">
        <v>24</v>
      </c>
      <c r="P24" s="9">
        <v>13</v>
      </c>
      <c r="Q24" s="11">
        <v>0</v>
      </c>
      <c r="R24" s="11">
        <v>2</v>
      </c>
      <c r="S24" s="21">
        <v>1.0769230769230771</v>
      </c>
      <c r="T24" s="19">
        <v>0.49354811679282456</v>
      </c>
      <c r="U24" s="1"/>
      <c r="V24" s="22">
        <f t="shared" si="0"/>
        <v>57.435897435897445</v>
      </c>
      <c r="W24" s="39" t="s">
        <v>119</v>
      </c>
      <c r="X24" s="42">
        <v>1.875</v>
      </c>
      <c r="Y24" s="21">
        <v>1.0769230769230771</v>
      </c>
    </row>
    <row r="25" spans="1:25" ht="24.75" thickBot="1">
      <c r="A25" s="8" t="s">
        <v>25</v>
      </c>
      <c r="B25" s="9">
        <v>19</v>
      </c>
      <c r="C25" s="11">
        <v>0</v>
      </c>
      <c r="D25" s="11">
        <v>3</v>
      </c>
      <c r="E25" s="21">
        <v>1.6842105263157894</v>
      </c>
      <c r="F25" s="19">
        <v>1.0029197142425581</v>
      </c>
      <c r="G25" s="1"/>
      <c r="H25" s="8" t="s">
        <v>25</v>
      </c>
      <c r="I25" s="9">
        <v>9</v>
      </c>
      <c r="J25" s="11">
        <v>0</v>
      </c>
      <c r="K25" s="11">
        <v>3</v>
      </c>
      <c r="L25" s="21">
        <v>1.7777777777777777</v>
      </c>
      <c r="M25" s="19">
        <v>0.97182531580755005</v>
      </c>
      <c r="N25" s="1"/>
      <c r="O25" s="8" t="s">
        <v>25</v>
      </c>
      <c r="P25" s="9">
        <v>10</v>
      </c>
      <c r="Q25" s="11">
        <v>0</v>
      </c>
      <c r="R25" s="11">
        <v>3</v>
      </c>
      <c r="S25" s="21">
        <v>1.6</v>
      </c>
      <c r="T25" s="19">
        <v>1.0749676997731399</v>
      </c>
      <c r="U25" s="1"/>
      <c r="V25" s="22">
        <f t="shared" si="0"/>
        <v>90.000000000000014</v>
      </c>
      <c r="W25" s="39" t="s">
        <v>120</v>
      </c>
      <c r="X25" s="42">
        <v>1.7777777777777777</v>
      </c>
      <c r="Y25" s="21">
        <v>1.6</v>
      </c>
    </row>
    <row r="26" spans="1:25" ht="24.75" thickBot="1">
      <c r="A26" s="8" t="s">
        <v>26</v>
      </c>
      <c r="B26" s="9">
        <v>13</v>
      </c>
      <c r="C26" s="11">
        <v>1</v>
      </c>
      <c r="D26" s="11">
        <v>3</v>
      </c>
      <c r="E26" s="21">
        <v>2.4615384615384612</v>
      </c>
      <c r="F26" s="19">
        <v>0.87705801930702909</v>
      </c>
      <c r="G26" s="1"/>
      <c r="H26" s="8" t="s">
        <v>26</v>
      </c>
      <c r="I26" s="9">
        <v>7</v>
      </c>
      <c r="J26" s="11">
        <v>1</v>
      </c>
      <c r="K26" s="11">
        <v>3</v>
      </c>
      <c r="L26" s="21">
        <v>2.4285714285714288</v>
      </c>
      <c r="M26" s="19">
        <v>0.97590007294853331</v>
      </c>
      <c r="N26" s="1"/>
      <c r="O26" s="8" t="s">
        <v>26</v>
      </c>
      <c r="P26" s="9">
        <v>6</v>
      </c>
      <c r="Q26" s="11">
        <v>1</v>
      </c>
      <c r="R26" s="11">
        <v>3</v>
      </c>
      <c r="S26" s="21">
        <v>2.5</v>
      </c>
      <c r="T26" s="19">
        <v>0.83666002653407556</v>
      </c>
      <c r="U26" s="1"/>
      <c r="V26" s="22">
        <f t="shared" si="0"/>
        <v>102.94117647058823</v>
      </c>
      <c r="W26" s="39" t="s">
        <v>121</v>
      </c>
      <c r="X26" s="21">
        <v>2.4285714285714288</v>
      </c>
      <c r="Y26" s="42">
        <v>2.5</v>
      </c>
    </row>
    <row r="27" spans="1:25" ht="36.75" thickBot="1">
      <c r="A27" s="8" t="s">
        <v>27</v>
      </c>
      <c r="B27" s="9">
        <v>28</v>
      </c>
      <c r="C27" s="11">
        <v>0</v>
      </c>
      <c r="D27" s="11">
        <v>4</v>
      </c>
      <c r="E27" s="21">
        <v>1.392857142857143</v>
      </c>
      <c r="F27" s="19">
        <v>0.9940297973880049</v>
      </c>
      <c r="G27" s="1"/>
      <c r="H27" s="8" t="s">
        <v>27</v>
      </c>
      <c r="I27" s="9">
        <v>17</v>
      </c>
      <c r="J27" s="11">
        <v>0</v>
      </c>
      <c r="K27" s="11">
        <v>3</v>
      </c>
      <c r="L27" s="21">
        <v>1.2352941176470591</v>
      </c>
      <c r="M27" s="19">
        <v>0.9034248560828041</v>
      </c>
      <c r="N27" s="1"/>
      <c r="O27" s="8" t="s">
        <v>27</v>
      </c>
      <c r="P27" s="9">
        <v>11</v>
      </c>
      <c r="Q27" s="11">
        <v>0</v>
      </c>
      <c r="R27" s="11">
        <v>4</v>
      </c>
      <c r="S27" s="21">
        <v>1.6363636363636365</v>
      </c>
      <c r="T27" s="19">
        <v>1.1200649331826502</v>
      </c>
      <c r="U27" s="1"/>
      <c r="V27" s="22">
        <f t="shared" si="0"/>
        <v>132.46753246753244</v>
      </c>
      <c r="W27" s="39" t="s">
        <v>122</v>
      </c>
      <c r="X27" s="21">
        <v>1.2352941176470591</v>
      </c>
      <c r="Y27" s="42">
        <v>1.6363636363636365</v>
      </c>
    </row>
    <row r="28" spans="1:25" ht="24.75" thickBot="1">
      <c r="A28" s="8" t="s">
        <v>28</v>
      </c>
      <c r="B28" s="9">
        <v>15</v>
      </c>
      <c r="C28" s="11">
        <v>0</v>
      </c>
      <c r="D28" s="11">
        <v>3</v>
      </c>
      <c r="E28" s="21">
        <v>1.4000000000000001</v>
      </c>
      <c r="F28" s="19">
        <v>0.82807867121082512</v>
      </c>
      <c r="G28" s="1"/>
      <c r="H28" s="8" t="s">
        <v>28</v>
      </c>
      <c r="I28" s="9">
        <v>7</v>
      </c>
      <c r="J28" s="11">
        <v>1</v>
      </c>
      <c r="K28" s="11">
        <v>3</v>
      </c>
      <c r="L28" s="21">
        <v>1.2857142857142856</v>
      </c>
      <c r="M28" s="19">
        <v>0.75592894601845451</v>
      </c>
      <c r="N28" s="1"/>
      <c r="O28" s="8" t="s">
        <v>28</v>
      </c>
      <c r="P28" s="9">
        <v>8</v>
      </c>
      <c r="Q28" s="11">
        <v>0</v>
      </c>
      <c r="R28" s="11">
        <v>3</v>
      </c>
      <c r="S28" s="21">
        <v>1.5</v>
      </c>
      <c r="T28" s="19">
        <v>0.92582009977255142</v>
      </c>
      <c r="U28" s="1"/>
      <c r="V28" s="22">
        <f t="shared" si="0"/>
        <v>116.66666666666667</v>
      </c>
      <c r="W28" s="39" t="s">
        <v>123</v>
      </c>
      <c r="X28" s="21">
        <v>1.2857142857142856</v>
      </c>
      <c r="Y28" s="42">
        <v>1.5</v>
      </c>
    </row>
    <row r="29" spans="1:25" ht="36.75" thickBot="1">
      <c r="A29" s="8" t="s">
        <v>29</v>
      </c>
      <c r="B29" s="9">
        <v>35</v>
      </c>
      <c r="C29" s="11">
        <v>0</v>
      </c>
      <c r="D29" s="11">
        <v>3</v>
      </c>
      <c r="E29" s="21">
        <v>0.79999999999999993</v>
      </c>
      <c r="F29" s="19">
        <v>0.75925660236529668</v>
      </c>
      <c r="G29" s="1"/>
      <c r="H29" s="8" t="s">
        <v>29</v>
      </c>
      <c r="I29" s="9">
        <v>20</v>
      </c>
      <c r="J29" s="11">
        <v>0</v>
      </c>
      <c r="K29" s="11">
        <v>3</v>
      </c>
      <c r="L29" s="21">
        <v>0.90000000000000013</v>
      </c>
      <c r="M29" s="19">
        <v>0.85224162622679034</v>
      </c>
      <c r="N29" s="1"/>
      <c r="O29" s="8" t="s">
        <v>29</v>
      </c>
      <c r="P29" s="9">
        <v>15</v>
      </c>
      <c r="Q29" s="11">
        <v>0</v>
      </c>
      <c r="R29" s="11">
        <v>2</v>
      </c>
      <c r="S29" s="21">
        <v>0.66666666666666663</v>
      </c>
      <c r="T29" s="19">
        <v>0.61721339984836765</v>
      </c>
      <c r="U29" s="1"/>
      <c r="V29" s="22">
        <f t="shared" si="0"/>
        <v>74.074074074074062</v>
      </c>
      <c r="W29" s="39" t="s">
        <v>124</v>
      </c>
      <c r="X29" s="42">
        <v>0.90000000000000013</v>
      </c>
      <c r="Y29" s="21">
        <v>0.66666666666666663</v>
      </c>
    </row>
    <row r="30" spans="1:25" ht="24.75" thickBot="1">
      <c r="A30" s="8" t="s">
        <v>30</v>
      </c>
      <c r="B30" s="9">
        <v>35</v>
      </c>
      <c r="C30" s="11">
        <v>0</v>
      </c>
      <c r="D30" s="11">
        <v>2</v>
      </c>
      <c r="E30" s="21">
        <v>0.6000000000000002</v>
      </c>
      <c r="F30" s="19">
        <v>0.73564697415828151</v>
      </c>
      <c r="G30" s="1"/>
      <c r="H30" s="8" t="s">
        <v>30</v>
      </c>
      <c r="I30" s="9">
        <v>20</v>
      </c>
      <c r="J30" s="11">
        <v>0</v>
      </c>
      <c r="K30" s="11">
        <v>2</v>
      </c>
      <c r="L30" s="21">
        <v>0.44999999999999996</v>
      </c>
      <c r="M30" s="19">
        <v>0.60480531882929944</v>
      </c>
      <c r="N30" s="1"/>
      <c r="O30" s="8" t="s">
        <v>30</v>
      </c>
      <c r="P30" s="9">
        <v>15</v>
      </c>
      <c r="Q30" s="11">
        <v>0</v>
      </c>
      <c r="R30" s="11">
        <v>2</v>
      </c>
      <c r="S30" s="21">
        <v>0.79999999999999982</v>
      </c>
      <c r="T30" s="19">
        <v>0.86189160737133452</v>
      </c>
      <c r="U30" s="1"/>
      <c r="V30" s="22">
        <f t="shared" si="0"/>
        <v>177.77777777777774</v>
      </c>
      <c r="W30" s="40" t="s">
        <v>125</v>
      </c>
      <c r="X30" s="21">
        <v>0.44999999999999996</v>
      </c>
      <c r="Y30" s="42">
        <v>0.79999999999999982</v>
      </c>
    </row>
    <row r="31" spans="1:25" ht="37.5" thickTop="1" thickBot="1">
      <c r="A31" s="8" t="s">
        <v>24</v>
      </c>
      <c r="B31" s="9">
        <v>31</v>
      </c>
      <c r="C31" s="11">
        <v>0</v>
      </c>
      <c r="D31" s="11">
        <v>3</v>
      </c>
      <c r="E31" s="21">
        <v>1.2258064516129037</v>
      </c>
      <c r="F31" s="19">
        <v>0.99027529570838169</v>
      </c>
      <c r="G31" s="1"/>
      <c r="H31" s="8" t="s">
        <v>24</v>
      </c>
      <c r="I31" s="9">
        <v>13</v>
      </c>
      <c r="J31" s="11">
        <v>0</v>
      </c>
      <c r="K31" s="11">
        <v>2</v>
      </c>
      <c r="L31" s="21">
        <v>0.76923076923076927</v>
      </c>
      <c r="M31" s="19">
        <v>0.72501105208198413</v>
      </c>
      <c r="N31" s="1"/>
      <c r="O31" s="8" t="s">
        <v>24</v>
      </c>
      <c r="P31" s="9">
        <v>18</v>
      </c>
      <c r="Q31" s="11">
        <v>0</v>
      </c>
      <c r="R31" s="11">
        <v>3</v>
      </c>
      <c r="S31" s="21">
        <v>1.5555555555555556</v>
      </c>
      <c r="T31" s="19">
        <v>1.0416176459053668</v>
      </c>
      <c r="U31" s="49">
        <f>AVERAGE(V31:V41)</f>
        <v>107.38027767439532</v>
      </c>
      <c r="V31" s="22">
        <f t="shared" si="0"/>
        <v>202.22222222222223</v>
      </c>
      <c r="W31" s="39" t="s">
        <v>126</v>
      </c>
      <c r="X31" s="21">
        <v>0.76923076923076927</v>
      </c>
      <c r="Y31" s="42">
        <v>1.5555555555555556</v>
      </c>
    </row>
    <row r="32" spans="1:25" ht="24.75" thickBot="1">
      <c r="A32" s="8" t="s">
        <v>31</v>
      </c>
      <c r="B32" s="9">
        <v>26</v>
      </c>
      <c r="C32" s="11">
        <v>0</v>
      </c>
      <c r="D32" s="11">
        <v>4</v>
      </c>
      <c r="E32" s="21">
        <v>2.1538461538461542</v>
      </c>
      <c r="F32" s="19">
        <v>1.0841515647660225</v>
      </c>
      <c r="G32" s="1"/>
      <c r="H32" s="8" t="s">
        <v>31</v>
      </c>
      <c r="I32" s="9">
        <v>9</v>
      </c>
      <c r="J32" s="11">
        <v>1</v>
      </c>
      <c r="K32" s="11">
        <v>4</v>
      </c>
      <c r="L32" s="21">
        <v>2.3333333333333335</v>
      </c>
      <c r="M32" s="19">
        <v>1.1180339887498947</v>
      </c>
      <c r="N32" s="1"/>
      <c r="O32" s="8" t="s">
        <v>31</v>
      </c>
      <c r="P32" s="9">
        <v>17</v>
      </c>
      <c r="Q32" s="11">
        <v>0</v>
      </c>
      <c r="R32" s="11">
        <v>4</v>
      </c>
      <c r="S32" s="21">
        <v>2.0588235294117645</v>
      </c>
      <c r="T32" s="19">
        <v>1.0880365478290537</v>
      </c>
      <c r="U32" s="1"/>
      <c r="V32" s="22">
        <f t="shared" si="0"/>
        <v>88.235294117647044</v>
      </c>
      <c r="W32" s="39" t="s">
        <v>127</v>
      </c>
      <c r="X32" s="42">
        <v>2.3333333333333335</v>
      </c>
      <c r="Y32" s="21">
        <v>2.0588235294117645</v>
      </c>
    </row>
    <row r="33" spans="1:41" ht="36.75" thickBot="1">
      <c r="A33" s="8" t="s">
        <v>32</v>
      </c>
      <c r="B33" s="9">
        <v>21</v>
      </c>
      <c r="C33" s="11">
        <v>0</v>
      </c>
      <c r="D33" s="11">
        <v>2</v>
      </c>
      <c r="E33" s="21">
        <v>0.52380952380952372</v>
      </c>
      <c r="F33" s="19">
        <v>0.60158520751823841</v>
      </c>
      <c r="G33" s="1"/>
      <c r="H33" s="8" t="s">
        <v>32</v>
      </c>
      <c r="I33" s="9">
        <v>9</v>
      </c>
      <c r="J33" s="11">
        <v>0</v>
      </c>
      <c r="K33" s="11">
        <v>1</v>
      </c>
      <c r="L33" s="21">
        <v>0.55555555555555558</v>
      </c>
      <c r="M33" s="19">
        <v>0.52704627669472981</v>
      </c>
      <c r="N33" s="1"/>
      <c r="O33" s="8" t="s">
        <v>32</v>
      </c>
      <c r="P33" s="9">
        <v>12</v>
      </c>
      <c r="Q33" s="11">
        <v>0</v>
      </c>
      <c r="R33" s="11">
        <v>2</v>
      </c>
      <c r="S33" s="21">
        <v>0.49999999999999994</v>
      </c>
      <c r="T33" s="19">
        <v>0.67419986246324204</v>
      </c>
      <c r="U33" s="1"/>
      <c r="V33" s="22">
        <f t="shared" si="0"/>
        <v>89.999999999999986</v>
      </c>
      <c r="W33" s="39" t="s">
        <v>128</v>
      </c>
      <c r="X33" s="42">
        <v>0.55555555555555558</v>
      </c>
      <c r="Y33" s="21">
        <v>0.49999999999999994</v>
      </c>
    </row>
    <row r="34" spans="1:41" ht="36.75" thickBot="1">
      <c r="A34" s="8" t="s">
        <v>33</v>
      </c>
      <c r="B34" s="9">
        <v>20</v>
      </c>
      <c r="C34" s="11">
        <v>0</v>
      </c>
      <c r="D34" s="11">
        <v>3</v>
      </c>
      <c r="E34" s="21">
        <v>1.0999999999999999</v>
      </c>
      <c r="F34" s="19">
        <v>0.85224162622679034</v>
      </c>
      <c r="G34" s="1"/>
      <c r="H34" s="8" t="s">
        <v>33</v>
      </c>
      <c r="I34" s="9">
        <v>8</v>
      </c>
      <c r="J34" s="11">
        <v>0</v>
      </c>
      <c r="K34" s="11">
        <v>3</v>
      </c>
      <c r="L34" s="21">
        <v>1.375</v>
      </c>
      <c r="M34" s="19">
        <v>1.0606601717798212</v>
      </c>
      <c r="N34" s="1"/>
      <c r="O34" s="8" t="s">
        <v>33</v>
      </c>
      <c r="P34" s="9">
        <v>12</v>
      </c>
      <c r="Q34" s="11">
        <v>0</v>
      </c>
      <c r="R34" s="11">
        <v>2</v>
      </c>
      <c r="S34" s="21">
        <v>0.91666666666666663</v>
      </c>
      <c r="T34" s="19">
        <v>0.66855792342152154</v>
      </c>
      <c r="U34" s="1"/>
      <c r="V34" s="22">
        <f t="shared" si="0"/>
        <v>66.666666666666657</v>
      </c>
      <c r="W34" s="39" t="s">
        <v>129</v>
      </c>
      <c r="X34" s="42">
        <v>1.375</v>
      </c>
      <c r="Y34" s="21">
        <v>0.91666666666666663</v>
      </c>
    </row>
    <row r="35" spans="1:41" ht="24.75" thickBot="1">
      <c r="A35" s="8" t="s">
        <v>34</v>
      </c>
      <c r="B35" s="9">
        <v>31</v>
      </c>
      <c r="C35" s="11">
        <v>0</v>
      </c>
      <c r="D35" s="11">
        <v>4</v>
      </c>
      <c r="E35" s="21">
        <v>1.4838709677419357</v>
      </c>
      <c r="F35" s="19">
        <v>1.0286226305740276</v>
      </c>
      <c r="G35" s="1"/>
      <c r="H35" s="8" t="s">
        <v>34</v>
      </c>
      <c r="I35" s="9">
        <v>13</v>
      </c>
      <c r="J35" s="11">
        <v>0</v>
      </c>
      <c r="K35" s="11">
        <v>3</v>
      </c>
      <c r="L35" s="21">
        <v>1.1538461538461537</v>
      </c>
      <c r="M35" s="19">
        <v>0.98709623358564913</v>
      </c>
      <c r="N35" s="1"/>
      <c r="O35" s="8" t="s">
        <v>34</v>
      </c>
      <c r="P35" s="9">
        <v>18</v>
      </c>
      <c r="Q35" s="11">
        <v>0</v>
      </c>
      <c r="R35" s="11">
        <v>4</v>
      </c>
      <c r="S35" s="21">
        <v>1.7222222222222221</v>
      </c>
      <c r="T35" s="19">
        <v>1.0178151661369075</v>
      </c>
      <c r="U35" s="1"/>
      <c r="V35" s="22">
        <f t="shared" si="0"/>
        <v>149.25925925925927</v>
      </c>
      <c r="W35" s="39" t="s">
        <v>130</v>
      </c>
      <c r="X35" s="21">
        <v>1.1538461538461537</v>
      </c>
      <c r="Y35" s="42">
        <v>1.7222222222222221</v>
      </c>
    </row>
    <row r="36" spans="1:41" ht="36.75" thickBot="1">
      <c r="A36" s="8" t="s">
        <v>35</v>
      </c>
      <c r="B36" s="9">
        <v>26</v>
      </c>
      <c r="C36" s="11">
        <v>0</v>
      </c>
      <c r="D36" s="11">
        <v>3</v>
      </c>
      <c r="E36" s="21">
        <v>0.88461538461538447</v>
      </c>
      <c r="F36" s="19">
        <v>0.76560684829346071</v>
      </c>
      <c r="G36" s="1"/>
      <c r="H36" s="8" t="s">
        <v>35</v>
      </c>
      <c r="I36" s="9">
        <v>9</v>
      </c>
      <c r="J36" s="11">
        <v>0</v>
      </c>
      <c r="K36" s="11">
        <v>1</v>
      </c>
      <c r="L36" s="21">
        <v>0.77777777777777779</v>
      </c>
      <c r="M36" s="19">
        <v>0.44095855184409843</v>
      </c>
      <c r="N36" s="1"/>
      <c r="O36" s="8" t="s">
        <v>35</v>
      </c>
      <c r="P36" s="9">
        <v>17</v>
      </c>
      <c r="Q36" s="11">
        <v>0</v>
      </c>
      <c r="R36" s="11">
        <v>3</v>
      </c>
      <c r="S36" s="21">
        <v>0.9411764705882355</v>
      </c>
      <c r="T36" s="19">
        <v>0.89934616773062681</v>
      </c>
      <c r="U36" s="1"/>
      <c r="V36" s="22">
        <f t="shared" si="0"/>
        <v>121.00840336134455</v>
      </c>
      <c r="W36" s="39" t="s">
        <v>131</v>
      </c>
      <c r="X36" s="21">
        <v>0.77777777777777779</v>
      </c>
      <c r="Y36" s="42">
        <v>0.9411764705882355</v>
      </c>
    </row>
    <row r="37" spans="1:41" ht="24.75" thickBot="1">
      <c r="A37" s="8" t="s">
        <v>36</v>
      </c>
      <c r="B37" s="9">
        <v>22</v>
      </c>
      <c r="C37" s="11">
        <v>0</v>
      </c>
      <c r="D37" s="11">
        <v>3</v>
      </c>
      <c r="E37" s="21">
        <v>1.1363636363636362</v>
      </c>
      <c r="F37" s="19">
        <v>0.94089392881524403</v>
      </c>
      <c r="G37" s="1"/>
      <c r="H37" s="8" t="s">
        <v>36</v>
      </c>
      <c r="I37" s="9">
        <v>9</v>
      </c>
      <c r="J37" s="11">
        <v>0</v>
      </c>
      <c r="K37" s="11">
        <v>3</v>
      </c>
      <c r="L37" s="21">
        <v>1.5555555555555556</v>
      </c>
      <c r="M37" s="19">
        <v>1.0137937550497031</v>
      </c>
      <c r="N37" s="1"/>
      <c r="O37" s="8" t="s">
        <v>36</v>
      </c>
      <c r="P37" s="9">
        <v>13</v>
      </c>
      <c r="Q37" s="11">
        <v>0</v>
      </c>
      <c r="R37" s="11">
        <v>3</v>
      </c>
      <c r="S37" s="21">
        <v>0.84615384615384626</v>
      </c>
      <c r="T37" s="19">
        <v>0.80064076902543568</v>
      </c>
      <c r="U37" s="1"/>
      <c r="V37" s="22">
        <f t="shared" si="0"/>
        <v>54.395604395604401</v>
      </c>
      <c r="W37" s="39" t="s">
        <v>132</v>
      </c>
      <c r="X37" s="42">
        <v>1.5555555555555556</v>
      </c>
      <c r="Y37" s="21">
        <v>0.84615384615384626</v>
      </c>
    </row>
    <row r="38" spans="1:41" ht="24.75" thickBot="1">
      <c r="A38" s="8" t="s">
        <v>37</v>
      </c>
      <c r="B38" s="9">
        <v>24</v>
      </c>
      <c r="C38" s="11">
        <v>0</v>
      </c>
      <c r="D38" s="11">
        <v>2</v>
      </c>
      <c r="E38" s="21">
        <v>0.87500000000000022</v>
      </c>
      <c r="F38" s="19">
        <v>0.67967383482015142</v>
      </c>
      <c r="G38" s="1"/>
      <c r="H38" s="8" t="s">
        <v>37</v>
      </c>
      <c r="I38" s="9">
        <v>9</v>
      </c>
      <c r="J38" s="11">
        <v>0</v>
      </c>
      <c r="K38" s="11">
        <v>2</v>
      </c>
      <c r="L38" s="21">
        <v>0.77777777777777779</v>
      </c>
      <c r="M38" s="19">
        <v>0.66666666666666663</v>
      </c>
      <c r="N38" s="1"/>
      <c r="O38" s="8" t="s">
        <v>37</v>
      </c>
      <c r="P38" s="9">
        <v>15</v>
      </c>
      <c r="Q38" s="11">
        <v>0</v>
      </c>
      <c r="R38" s="11">
        <v>2</v>
      </c>
      <c r="S38" s="21">
        <v>0.93333333333333357</v>
      </c>
      <c r="T38" s="19">
        <v>0.70373155054899683</v>
      </c>
      <c r="U38" s="1"/>
      <c r="V38" s="22">
        <f t="shared" si="0"/>
        <v>120.00000000000001</v>
      </c>
      <c r="W38" s="39" t="s">
        <v>133</v>
      </c>
      <c r="X38" s="21">
        <v>0.77777777777777779</v>
      </c>
      <c r="Y38" s="42">
        <v>0.93333333333333357</v>
      </c>
    </row>
    <row r="39" spans="1:41" ht="24.75" thickBot="1">
      <c r="A39" s="8" t="s">
        <v>38</v>
      </c>
      <c r="B39" s="9">
        <v>21</v>
      </c>
      <c r="C39" s="11">
        <v>0</v>
      </c>
      <c r="D39" s="11">
        <v>4</v>
      </c>
      <c r="E39" s="21">
        <v>1.1904761904761909</v>
      </c>
      <c r="F39" s="19">
        <v>0.87287156094396956</v>
      </c>
      <c r="G39" s="1"/>
      <c r="H39" s="8" t="s">
        <v>38</v>
      </c>
      <c r="I39" s="9">
        <v>6</v>
      </c>
      <c r="J39" s="11">
        <v>1</v>
      </c>
      <c r="K39" s="11">
        <v>2</v>
      </c>
      <c r="L39" s="21">
        <v>1.1666666666666665</v>
      </c>
      <c r="M39" s="19">
        <v>0.40824829046386302</v>
      </c>
      <c r="N39" s="1"/>
      <c r="O39" s="8" t="s">
        <v>38</v>
      </c>
      <c r="P39" s="9">
        <v>15</v>
      </c>
      <c r="Q39" s="11">
        <v>0</v>
      </c>
      <c r="R39" s="11">
        <v>4</v>
      </c>
      <c r="S39" s="21">
        <v>1.2</v>
      </c>
      <c r="T39" s="19">
        <v>1.0141851056742199</v>
      </c>
      <c r="U39" s="1"/>
      <c r="V39" s="22">
        <f t="shared" si="0"/>
        <v>102.85714285714288</v>
      </c>
      <c r="W39" s="39" t="s">
        <v>134</v>
      </c>
      <c r="X39" s="21">
        <v>1.1666666666666665</v>
      </c>
      <c r="Y39" s="42">
        <v>1.2</v>
      </c>
    </row>
    <row r="40" spans="1:41" ht="24.75" thickBot="1">
      <c r="A40" s="8" t="s">
        <v>28</v>
      </c>
      <c r="B40" s="9">
        <v>23</v>
      </c>
      <c r="C40" s="11">
        <v>0</v>
      </c>
      <c r="D40" s="11">
        <v>3</v>
      </c>
      <c r="E40" s="21">
        <v>0.78260869565217395</v>
      </c>
      <c r="F40" s="19">
        <v>0.79524277248754416</v>
      </c>
      <c r="G40" s="1"/>
      <c r="H40" s="8" t="s">
        <v>28</v>
      </c>
      <c r="I40" s="9">
        <v>10</v>
      </c>
      <c r="J40" s="11">
        <v>0</v>
      </c>
      <c r="K40" s="11">
        <v>3</v>
      </c>
      <c r="L40" s="21">
        <v>1</v>
      </c>
      <c r="M40" s="19">
        <v>0.94280904158206336</v>
      </c>
      <c r="N40" s="1"/>
      <c r="O40" s="8" t="s">
        <v>28</v>
      </c>
      <c r="P40" s="9">
        <v>13</v>
      </c>
      <c r="Q40" s="11">
        <v>0</v>
      </c>
      <c r="R40" s="11">
        <v>2</v>
      </c>
      <c r="S40" s="21">
        <v>0.61538461538461531</v>
      </c>
      <c r="T40" s="19">
        <v>0.6504436355879909</v>
      </c>
      <c r="U40" s="1"/>
      <c r="V40" s="22">
        <f t="shared" si="0"/>
        <v>61.538461538461533</v>
      </c>
      <c r="W40" s="39" t="s">
        <v>135</v>
      </c>
      <c r="X40" s="42">
        <v>1</v>
      </c>
      <c r="Y40" s="21">
        <v>0.61538461538461531</v>
      </c>
    </row>
    <row r="41" spans="1:41" ht="24.75" thickBot="1">
      <c r="A41" s="8" t="s">
        <v>39</v>
      </c>
      <c r="B41" s="9">
        <v>24</v>
      </c>
      <c r="C41" s="11">
        <v>0</v>
      </c>
      <c r="D41" s="11">
        <v>3</v>
      </c>
      <c r="E41" s="21">
        <v>1.5416666666666665</v>
      </c>
      <c r="F41" s="19">
        <v>0.88362724123313197</v>
      </c>
      <c r="G41" s="1"/>
      <c r="H41" s="8" t="s">
        <v>39</v>
      </c>
      <c r="I41" s="9">
        <v>9</v>
      </c>
      <c r="J41" s="11">
        <v>0</v>
      </c>
      <c r="K41" s="11">
        <v>3</v>
      </c>
      <c r="L41" s="21">
        <v>1.3333333333333333</v>
      </c>
      <c r="M41" s="19">
        <v>1.1180339887498949</v>
      </c>
      <c r="N41" s="1"/>
      <c r="O41" s="8" t="s">
        <v>39</v>
      </c>
      <c r="P41" s="9">
        <v>15</v>
      </c>
      <c r="Q41" s="11">
        <v>1</v>
      </c>
      <c r="R41" s="11">
        <v>3</v>
      </c>
      <c r="S41" s="21">
        <v>1.6666666666666665</v>
      </c>
      <c r="T41" s="19">
        <v>0.72374686445574588</v>
      </c>
      <c r="U41" s="1"/>
      <c r="V41" s="22">
        <f t="shared" si="0"/>
        <v>125</v>
      </c>
      <c r="W41" s="40" t="s">
        <v>136</v>
      </c>
      <c r="X41" s="21">
        <v>1.3333333333333333</v>
      </c>
      <c r="Y41" s="42">
        <v>1.6666666666666665</v>
      </c>
    </row>
    <row r="42" spans="1:41" ht="25.5" thickTop="1" thickBot="1">
      <c r="A42" s="14" t="s">
        <v>40</v>
      </c>
      <c r="B42" s="15">
        <v>0</v>
      </c>
      <c r="C42" s="16"/>
      <c r="D42" s="16"/>
      <c r="E42" s="16"/>
      <c r="F42" s="17"/>
      <c r="G42" s="1"/>
      <c r="H42" s="14" t="s">
        <v>40</v>
      </c>
      <c r="I42" s="15">
        <v>0</v>
      </c>
      <c r="J42" s="16"/>
      <c r="K42" s="16"/>
      <c r="L42" s="16"/>
      <c r="M42" s="17"/>
      <c r="N42" s="1"/>
      <c r="O42" s="14" t="s">
        <v>40</v>
      </c>
      <c r="P42" s="15">
        <v>0</v>
      </c>
      <c r="Q42" s="16"/>
      <c r="R42" s="16"/>
      <c r="S42" s="16"/>
      <c r="T42" s="17"/>
      <c r="U42" s="45" t="s">
        <v>138</v>
      </c>
      <c r="V42" s="46">
        <f>AVERAGE(V3:V41)</f>
        <v>102.58667544898401</v>
      </c>
      <c r="W42" s="47"/>
      <c r="X42" s="48">
        <f>AVERAGE(X7:X41)</f>
        <v>1.4592087301120917</v>
      </c>
      <c r="Y42" s="48">
        <f>AVERAGE(Y3:Y41)</f>
        <v>1.4181188624332433</v>
      </c>
    </row>
    <row r="43" spans="1:41" ht="15.75" thickTop="1">
      <c r="H43" s="103" t="s">
        <v>41</v>
      </c>
      <c r="I43" s="103"/>
      <c r="J43" s="103"/>
      <c r="K43" s="103"/>
      <c r="L43" s="103"/>
      <c r="M43" s="103"/>
      <c r="N43" s="1"/>
      <c r="O43" s="103" t="s">
        <v>43</v>
      </c>
      <c r="P43" s="103"/>
      <c r="Q43" s="103"/>
      <c r="R43" s="103"/>
      <c r="S43" s="103"/>
      <c r="T43" s="103"/>
      <c r="U43" s="44"/>
    </row>
    <row r="46" spans="1:41" ht="15.75" thickBot="1">
      <c r="A46" s="101" t="s">
        <v>52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"/>
    </row>
    <row r="47" spans="1:41" ht="50.25" thickTop="1" thickBot="1">
      <c r="A47" s="102"/>
      <c r="B47" s="2" t="s">
        <v>5</v>
      </c>
      <c r="C47" s="3" t="s">
        <v>6</v>
      </c>
      <c r="D47" s="3" t="s">
        <v>7</v>
      </c>
      <c r="E47" s="3" t="s">
        <v>8</v>
      </c>
      <c r="F47" s="3" t="s">
        <v>9</v>
      </c>
      <c r="G47" s="3" t="s">
        <v>10</v>
      </c>
      <c r="H47" s="3" t="s">
        <v>11</v>
      </c>
      <c r="I47" s="3" t="s">
        <v>12</v>
      </c>
      <c r="J47" s="3" t="s">
        <v>13</v>
      </c>
      <c r="K47" s="3" t="s">
        <v>14</v>
      </c>
      <c r="L47" s="3" t="s">
        <v>15</v>
      </c>
      <c r="M47" s="3" t="s">
        <v>5</v>
      </c>
      <c r="N47" s="3" t="s">
        <v>16</v>
      </c>
      <c r="O47" s="3" t="s">
        <v>17</v>
      </c>
      <c r="P47" s="3" t="s">
        <v>18</v>
      </c>
      <c r="Q47" s="3" t="s">
        <v>19</v>
      </c>
      <c r="R47" s="3" t="s">
        <v>20</v>
      </c>
      <c r="S47" s="3" t="s">
        <v>21</v>
      </c>
      <c r="T47" s="3" t="s">
        <v>22</v>
      </c>
      <c r="U47" s="3" t="s">
        <v>18</v>
      </c>
      <c r="V47" s="3" t="s">
        <v>23</v>
      </c>
      <c r="W47" s="3" t="s">
        <v>24</v>
      </c>
      <c r="X47" s="3" t="s">
        <v>25</v>
      </c>
      <c r="Y47" s="3" t="s">
        <v>26</v>
      </c>
      <c r="Z47" s="3" t="s">
        <v>27</v>
      </c>
      <c r="AA47" s="3" t="s">
        <v>28</v>
      </c>
      <c r="AB47" s="3" t="s">
        <v>29</v>
      </c>
      <c r="AC47" s="3" t="s">
        <v>30</v>
      </c>
      <c r="AD47" s="3" t="s">
        <v>24</v>
      </c>
      <c r="AE47" s="3" t="s">
        <v>31</v>
      </c>
      <c r="AF47" s="3" t="s">
        <v>32</v>
      </c>
      <c r="AG47" s="3" t="s">
        <v>33</v>
      </c>
      <c r="AH47" s="3" t="s">
        <v>34</v>
      </c>
      <c r="AI47" s="3" t="s">
        <v>35</v>
      </c>
      <c r="AJ47" s="3" t="s">
        <v>36</v>
      </c>
      <c r="AK47" s="3" t="s">
        <v>37</v>
      </c>
      <c r="AL47" s="3" t="s">
        <v>38</v>
      </c>
      <c r="AM47" s="3" t="s">
        <v>28</v>
      </c>
      <c r="AN47" s="4" t="s">
        <v>39</v>
      </c>
      <c r="AO47" s="1"/>
    </row>
    <row r="48" spans="1:41" ht="24.75" thickTop="1">
      <c r="A48" s="5" t="s">
        <v>45</v>
      </c>
      <c r="B48" s="23">
        <v>165.5</v>
      </c>
      <c r="C48" s="24">
        <v>158</v>
      </c>
      <c r="D48" s="24">
        <v>67</v>
      </c>
      <c r="E48" s="24">
        <v>134.5</v>
      </c>
      <c r="F48" s="24">
        <v>137</v>
      </c>
      <c r="G48" s="24">
        <v>16</v>
      </c>
      <c r="H48" s="24">
        <v>13.5</v>
      </c>
      <c r="I48" s="24">
        <v>10.5</v>
      </c>
      <c r="J48" s="24">
        <v>24</v>
      </c>
      <c r="K48" s="24">
        <v>47</v>
      </c>
      <c r="L48" s="24">
        <v>27.5</v>
      </c>
      <c r="M48" s="24">
        <v>52</v>
      </c>
      <c r="N48" s="24">
        <v>70</v>
      </c>
      <c r="O48" s="24">
        <v>68</v>
      </c>
      <c r="P48" s="24">
        <v>75</v>
      </c>
      <c r="Q48" s="24">
        <v>32</v>
      </c>
      <c r="R48" s="24">
        <v>18</v>
      </c>
      <c r="S48" s="24">
        <v>59</v>
      </c>
      <c r="T48" s="24">
        <v>80.5</v>
      </c>
      <c r="U48" s="24">
        <v>70</v>
      </c>
      <c r="V48" s="24">
        <v>72</v>
      </c>
      <c r="W48" s="24">
        <v>52</v>
      </c>
      <c r="X48" s="24">
        <v>41</v>
      </c>
      <c r="Y48" s="24">
        <v>21</v>
      </c>
      <c r="Z48" s="24">
        <v>74.5</v>
      </c>
      <c r="AA48" s="24">
        <v>22.5</v>
      </c>
      <c r="AB48" s="24">
        <v>130.5</v>
      </c>
      <c r="AC48" s="24">
        <v>118</v>
      </c>
      <c r="AD48" s="24">
        <v>65</v>
      </c>
      <c r="AE48" s="24">
        <v>67.5</v>
      </c>
      <c r="AF48" s="24">
        <v>49</v>
      </c>
      <c r="AG48" s="24">
        <v>35</v>
      </c>
      <c r="AH48" s="24">
        <v>77.5</v>
      </c>
      <c r="AI48" s="24">
        <v>72.5</v>
      </c>
      <c r="AJ48" s="24">
        <v>34</v>
      </c>
      <c r="AK48" s="24">
        <v>59.5</v>
      </c>
      <c r="AL48" s="24">
        <v>42.5</v>
      </c>
      <c r="AM48" s="24">
        <v>50.5</v>
      </c>
      <c r="AN48" s="25">
        <v>52</v>
      </c>
      <c r="AO48" s="1"/>
    </row>
    <row r="49" spans="1:41" ht="24">
      <c r="A49" s="8" t="s">
        <v>46</v>
      </c>
      <c r="B49" s="26">
        <v>285.5</v>
      </c>
      <c r="C49" s="27">
        <v>389</v>
      </c>
      <c r="D49" s="27">
        <v>133</v>
      </c>
      <c r="E49" s="27">
        <v>365.5</v>
      </c>
      <c r="F49" s="27">
        <v>347</v>
      </c>
      <c r="G49" s="27">
        <v>52</v>
      </c>
      <c r="H49" s="27">
        <v>28.5</v>
      </c>
      <c r="I49" s="27">
        <v>25.5</v>
      </c>
      <c r="J49" s="27">
        <v>69</v>
      </c>
      <c r="K49" s="27">
        <v>102</v>
      </c>
      <c r="L49" s="27">
        <v>55.5</v>
      </c>
      <c r="M49" s="27">
        <v>118</v>
      </c>
      <c r="N49" s="27">
        <v>148</v>
      </c>
      <c r="O49" s="27">
        <v>159</v>
      </c>
      <c r="P49" s="27">
        <v>166</v>
      </c>
      <c r="Q49" s="27">
        <v>68</v>
      </c>
      <c r="R49" s="27">
        <v>39</v>
      </c>
      <c r="S49" s="27">
        <v>125</v>
      </c>
      <c r="T49" s="27">
        <v>185.5</v>
      </c>
      <c r="U49" s="27">
        <v>148</v>
      </c>
      <c r="V49" s="27">
        <v>150</v>
      </c>
      <c r="W49" s="27">
        <v>143</v>
      </c>
      <c r="X49" s="27">
        <v>96</v>
      </c>
      <c r="Y49" s="27">
        <v>42</v>
      </c>
      <c r="Z49" s="27">
        <v>227.5</v>
      </c>
      <c r="AA49" s="27">
        <v>50.5</v>
      </c>
      <c r="AB49" s="27">
        <v>250.5</v>
      </c>
      <c r="AC49" s="27">
        <v>328</v>
      </c>
      <c r="AD49" s="27">
        <v>156</v>
      </c>
      <c r="AE49" s="27">
        <v>220.5</v>
      </c>
      <c r="AF49" s="27">
        <v>127</v>
      </c>
      <c r="AG49" s="27">
        <v>113</v>
      </c>
      <c r="AH49" s="27">
        <v>168.5</v>
      </c>
      <c r="AI49" s="27">
        <v>117.5</v>
      </c>
      <c r="AJ49" s="27">
        <v>125</v>
      </c>
      <c r="AK49" s="27">
        <v>104.5</v>
      </c>
      <c r="AL49" s="27">
        <v>162.5</v>
      </c>
      <c r="AM49" s="27">
        <v>141.5</v>
      </c>
      <c r="AN49" s="13">
        <v>97</v>
      </c>
      <c r="AO49" s="1"/>
    </row>
    <row r="50" spans="1:41">
      <c r="A50" s="8" t="s">
        <v>47</v>
      </c>
      <c r="B50" s="28">
        <v>-0.22910383480854637</v>
      </c>
      <c r="C50" s="27">
        <v>-1.7373253679578373</v>
      </c>
      <c r="D50" s="29">
        <v>-0.83131455827976553</v>
      </c>
      <c r="E50" s="29">
        <v>-0.78866156647291419</v>
      </c>
      <c r="F50" s="29">
        <v>-0.11084028279310812</v>
      </c>
      <c r="G50" s="27">
        <v>0</v>
      </c>
      <c r="H50" s="29">
        <v>-0.69619076658396162</v>
      </c>
      <c r="I50" s="29">
        <v>-0.88406953763175278</v>
      </c>
      <c r="J50" s="27">
        <v>-1.7840700610979332</v>
      </c>
      <c r="K50" s="29">
        <v>-0.23345661702310455</v>
      </c>
      <c r="L50" s="29">
        <v>-6.3228694465708793E-2</v>
      </c>
      <c r="M50" s="27">
        <v>-1.3507441872220238</v>
      </c>
      <c r="N50" s="29">
        <v>-0.49343248210418383</v>
      </c>
      <c r="O50" s="27">
        <v>-1.8744229881383601</v>
      </c>
      <c r="P50" s="29">
        <v>-0.17448349362444551</v>
      </c>
      <c r="Q50" s="27">
        <v>0</v>
      </c>
      <c r="R50" s="27">
        <v>-1.1213763997606334</v>
      </c>
      <c r="S50" s="27">
        <v>-1.0912765859813003</v>
      </c>
      <c r="T50" s="29">
        <v>-0.19141980315141369</v>
      </c>
      <c r="U50" s="27">
        <v>-1.4724277189620525</v>
      </c>
      <c r="V50" s="27">
        <v>-1.5908831166710806</v>
      </c>
      <c r="W50" s="27">
        <v>-2.4257077258017903</v>
      </c>
      <c r="X50" s="29">
        <v>-0.34326295658626066</v>
      </c>
      <c r="Y50" s="27">
        <v>0</v>
      </c>
      <c r="Z50" s="29">
        <v>-0.96261675449930784</v>
      </c>
      <c r="AA50" s="29">
        <v>-0.72218538072847405</v>
      </c>
      <c r="AB50" s="29">
        <v>-0.71203932475671594</v>
      </c>
      <c r="AC50" s="27">
        <v>-1.1875901525233232</v>
      </c>
      <c r="AD50" s="27">
        <v>-2.1731938597464895</v>
      </c>
      <c r="AE50" s="29">
        <v>-0.50961890834476331</v>
      </c>
      <c r="AF50" s="29">
        <v>-0.40253824294970664</v>
      </c>
      <c r="AG50" s="27">
        <v>-1.06935425305112</v>
      </c>
      <c r="AH50" s="27">
        <v>-1.6557102634386405</v>
      </c>
      <c r="AI50" s="29">
        <v>-0.2388994079686052</v>
      </c>
      <c r="AJ50" s="27">
        <v>-1.8019084056503412</v>
      </c>
      <c r="AK50" s="29">
        <v>-0.52903796138561454</v>
      </c>
      <c r="AL50" s="29">
        <v>-0.22405535747411043</v>
      </c>
      <c r="AM50" s="29">
        <v>-0.98615350888539577</v>
      </c>
      <c r="AN50" s="12">
        <v>-0.98793293341679511</v>
      </c>
      <c r="AO50" s="1"/>
    </row>
    <row r="51" spans="1:41" ht="24">
      <c r="A51" s="8" t="s">
        <v>48</v>
      </c>
      <c r="B51" s="28">
        <v>0.81878821298314119</v>
      </c>
      <c r="C51" s="29">
        <v>8.2329756289750963E-2</v>
      </c>
      <c r="D51" s="29">
        <v>0.40579595244516475</v>
      </c>
      <c r="E51" s="29">
        <v>0.43030983678301071</v>
      </c>
      <c r="F51" s="29">
        <v>0.91174300109286277</v>
      </c>
      <c r="G51" s="27">
        <v>1</v>
      </c>
      <c r="H51" s="29">
        <v>0.48630936935685781</v>
      </c>
      <c r="I51" s="29">
        <v>0.37665867617884985</v>
      </c>
      <c r="J51" s="29">
        <v>7.4412281421447554E-2</v>
      </c>
      <c r="K51" s="29">
        <v>0.81540685344483144</v>
      </c>
      <c r="L51" s="29">
        <v>0.94958439560898567</v>
      </c>
      <c r="M51" s="29">
        <v>0.17677739232156073</v>
      </c>
      <c r="N51" s="29">
        <v>0.62170703580462505</v>
      </c>
      <c r="O51" s="29">
        <v>6.0872147476783753E-2</v>
      </c>
      <c r="P51" s="29">
        <v>0.86148550196868623</v>
      </c>
      <c r="Q51" s="27">
        <v>1</v>
      </c>
      <c r="R51" s="29">
        <v>0.26212767748596494</v>
      </c>
      <c r="S51" s="29">
        <v>0.27515119719374576</v>
      </c>
      <c r="T51" s="29">
        <v>0.8481967062509036</v>
      </c>
      <c r="U51" s="29">
        <v>0.1409054124918146</v>
      </c>
      <c r="V51" s="29">
        <v>0.11163588282889055</v>
      </c>
      <c r="W51" s="29">
        <v>1.527856927464365E-2</v>
      </c>
      <c r="X51" s="29">
        <v>0.73140064599874466</v>
      </c>
      <c r="Y51" s="27">
        <v>1</v>
      </c>
      <c r="Z51" s="29">
        <v>0.33573988631203666</v>
      </c>
      <c r="AA51" s="29">
        <v>0.47018051023919666</v>
      </c>
      <c r="AB51" s="29">
        <v>0.47644042492389399</v>
      </c>
      <c r="AC51" s="29">
        <v>0.2349949193900604</v>
      </c>
      <c r="AD51" s="29">
        <v>2.9765729734186525E-2</v>
      </c>
      <c r="AE51" s="29">
        <v>0.61031847435923736</v>
      </c>
      <c r="AF51" s="29">
        <v>0.68728794934800197</v>
      </c>
      <c r="AG51" s="29">
        <v>0.28491007266472324</v>
      </c>
      <c r="AH51" s="29">
        <v>9.778050784054633E-2</v>
      </c>
      <c r="AI51" s="29">
        <v>0.8111835846427955</v>
      </c>
      <c r="AJ51" s="29">
        <v>7.1559817527152639E-2</v>
      </c>
      <c r="AK51" s="29">
        <v>0.59677911623338054</v>
      </c>
      <c r="AL51" s="29">
        <v>0.82271422895120383</v>
      </c>
      <c r="AM51" s="29">
        <v>0.32405778926418377</v>
      </c>
      <c r="AN51" s="12">
        <v>0.32318549504196847</v>
      </c>
      <c r="AO51" s="1"/>
    </row>
    <row r="52" spans="1:41" ht="36.75" thickBot="1">
      <c r="A52" s="14" t="s">
        <v>49</v>
      </c>
      <c r="B52" s="30" t="s">
        <v>53</v>
      </c>
      <c r="C52" s="16"/>
      <c r="D52" s="31" t="s">
        <v>54</v>
      </c>
      <c r="E52" s="31" t="s">
        <v>55</v>
      </c>
      <c r="F52" s="31" t="s">
        <v>56</v>
      </c>
      <c r="G52" s="31" t="s">
        <v>57</v>
      </c>
      <c r="H52" s="31" t="s">
        <v>58</v>
      </c>
      <c r="I52" s="31" t="s">
        <v>59</v>
      </c>
      <c r="J52" s="31" t="s">
        <v>60</v>
      </c>
      <c r="K52" s="31" t="s">
        <v>61</v>
      </c>
      <c r="L52" s="31" t="s">
        <v>62</v>
      </c>
      <c r="M52" s="31" t="s">
        <v>63</v>
      </c>
      <c r="N52" s="31" t="s">
        <v>64</v>
      </c>
      <c r="O52" s="31" t="s">
        <v>65</v>
      </c>
      <c r="P52" s="31" t="s">
        <v>66</v>
      </c>
      <c r="Q52" s="31" t="s">
        <v>57</v>
      </c>
      <c r="R52" s="31" t="s">
        <v>67</v>
      </c>
      <c r="S52" s="31" t="s">
        <v>68</v>
      </c>
      <c r="T52" s="31" t="s">
        <v>69</v>
      </c>
      <c r="U52" s="31" t="s">
        <v>70</v>
      </c>
      <c r="V52" s="31" t="s">
        <v>71</v>
      </c>
      <c r="W52" s="31" t="s">
        <v>72</v>
      </c>
      <c r="X52" s="31" t="s">
        <v>73</v>
      </c>
      <c r="Y52" s="31" t="s">
        <v>57</v>
      </c>
      <c r="Z52" s="31" t="s">
        <v>74</v>
      </c>
      <c r="AA52" s="31" t="s">
        <v>75</v>
      </c>
      <c r="AB52" s="31" t="s">
        <v>76</v>
      </c>
      <c r="AC52" s="31" t="s">
        <v>77</v>
      </c>
      <c r="AD52" s="31" t="s">
        <v>78</v>
      </c>
      <c r="AE52" s="31" t="s">
        <v>79</v>
      </c>
      <c r="AF52" s="31" t="s">
        <v>80</v>
      </c>
      <c r="AG52" s="31" t="s">
        <v>81</v>
      </c>
      <c r="AH52" s="31" t="s">
        <v>82</v>
      </c>
      <c r="AI52" s="31" t="s">
        <v>83</v>
      </c>
      <c r="AJ52" s="31" t="s">
        <v>84</v>
      </c>
      <c r="AK52" s="31" t="s">
        <v>85</v>
      </c>
      <c r="AL52" s="31" t="s">
        <v>86</v>
      </c>
      <c r="AM52" s="31" t="s">
        <v>87</v>
      </c>
      <c r="AN52" s="32" t="s">
        <v>88</v>
      </c>
      <c r="AO52" s="1"/>
    </row>
    <row r="53" spans="1:41" ht="15.75" thickTop="1">
      <c r="A53" s="103" t="s">
        <v>50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"/>
    </row>
    <row r="54" spans="1:41">
      <c r="A54" s="103" t="s">
        <v>51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"/>
    </row>
    <row r="55" spans="1:41" ht="24.75" thickBot="1">
      <c r="A55" s="34" t="s">
        <v>45</v>
      </c>
      <c r="B55" t="s">
        <v>89</v>
      </c>
    </row>
    <row r="56" spans="1:41" ht="16.5" thickTop="1" thickBot="1">
      <c r="A56" s="23">
        <v>165.5</v>
      </c>
      <c r="B56" s="33">
        <v>0.81878821298314119</v>
      </c>
      <c r="D56" t="s">
        <v>90</v>
      </c>
      <c r="E56" s="35">
        <f>AVERAGE(E3:E7)</f>
        <v>1.4844821329341453</v>
      </c>
      <c r="J56" s="22" t="e">
        <f>(W3/#REF!)*100</f>
        <v>#VALUE!</v>
      </c>
    </row>
    <row r="57" spans="1:41" ht="16.5" thickTop="1" thickBot="1">
      <c r="A57" s="24">
        <v>158</v>
      </c>
      <c r="B57" s="21">
        <v>8.2329756289750963E-2</v>
      </c>
      <c r="D57" t="s">
        <v>92</v>
      </c>
      <c r="E57" s="36">
        <f>AVERAGE(E8:E19)</f>
        <v>1.5835187400318977</v>
      </c>
      <c r="J57" s="22" t="e">
        <f>(W4/#REF!)*100</f>
        <v>#VALUE!</v>
      </c>
    </row>
    <row r="58" spans="1:41" ht="16.5" thickTop="1" thickBot="1">
      <c r="A58" s="24">
        <v>67</v>
      </c>
      <c r="B58" s="21">
        <v>0.40579595244516475</v>
      </c>
      <c r="D58" t="s">
        <v>91</v>
      </c>
      <c r="E58" s="37">
        <f>AVERAGE(E20:E30)</f>
        <v>1.5545650296466995</v>
      </c>
      <c r="J58" s="22" t="e">
        <f>(W5/#REF!)*100</f>
        <v>#VALUE!</v>
      </c>
    </row>
    <row r="59" spans="1:41" ht="16.5" thickTop="1" thickBot="1">
      <c r="A59" s="24">
        <v>134.5</v>
      </c>
      <c r="B59" s="21">
        <v>0.43030983678301071</v>
      </c>
      <c r="D59" t="s">
        <v>93</v>
      </c>
      <c r="E59" s="37">
        <f>AVERAGE(E30:E40)</f>
        <v>1.0869451821925367</v>
      </c>
      <c r="J59" s="22" t="e">
        <f>(W6/#REF!)*100</f>
        <v>#VALUE!</v>
      </c>
    </row>
    <row r="60" spans="1:41" ht="16.5" thickTop="1" thickBot="1">
      <c r="A60" s="24">
        <v>137</v>
      </c>
      <c r="B60" s="21">
        <v>0.91174300109286277</v>
      </c>
      <c r="D60" s="35"/>
      <c r="E60" s="37"/>
      <c r="J60" s="22" t="e">
        <f>(W7/#REF!)*100</f>
        <v>#VALUE!</v>
      </c>
    </row>
    <row r="61" spans="1:41" ht="16.5" thickTop="1" thickBot="1">
      <c r="A61" s="24">
        <v>16</v>
      </c>
      <c r="B61" s="21">
        <v>1</v>
      </c>
      <c r="D61" t="s">
        <v>94</v>
      </c>
      <c r="E61" s="37">
        <f>AVERAGE(E3,E5,E6,E7,E8,E9,E10,E18,E19,E20,E21,E22,E32)</f>
        <v>1.7933780521460674</v>
      </c>
      <c r="J61" s="22" t="e">
        <f>(W8/#REF!)*100</f>
        <v>#VALUE!</v>
      </c>
    </row>
    <row r="62" spans="1:41" ht="16.5" thickTop="1" thickBot="1">
      <c r="A62" s="24">
        <v>13.5</v>
      </c>
      <c r="B62" s="21">
        <v>0.48630936935685781</v>
      </c>
      <c r="D62" t="s">
        <v>95</v>
      </c>
      <c r="E62" s="37">
        <f>AVERAGE(E4,E11,E12,E13,E14,E15,E16,E17,E17,E24,E25,E26,E27,E29,E30,E31,E33,E34,E35,E36,E39)</f>
        <v>1.2704775015255751</v>
      </c>
      <c r="J62" s="22" t="e">
        <f>(W9/#REF!)*100</f>
        <v>#VALUE!</v>
      </c>
    </row>
    <row r="63" spans="1:41" ht="16.5" thickTop="1" thickBot="1">
      <c r="A63" s="24">
        <v>10.5</v>
      </c>
      <c r="B63" s="21">
        <v>0.37665867617884985</v>
      </c>
      <c r="J63" s="22" t="e">
        <f>(W10/#REF!)*100</f>
        <v>#VALUE!</v>
      </c>
    </row>
    <row r="64" spans="1:41" ht="16.5" thickTop="1" thickBot="1">
      <c r="A64" s="24">
        <v>24</v>
      </c>
      <c r="B64" s="21">
        <v>7.4412281421447554E-2</v>
      </c>
      <c r="J64" s="22" t="e">
        <f>(W11/#REF!)*100</f>
        <v>#VALUE!</v>
      </c>
    </row>
    <row r="65" spans="1:10" ht="16.5" thickTop="1" thickBot="1">
      <c r="A65" s="24">
        <v>47</v>
      </c>
      <c r="B65" s="21">
        <v>0.81540685344483144</v>
      </c>
      <c r="J65" s="22" t="e">
        <f>(W12/#REF!)*100</f>
        <v>#VALUE!</v>
      </c>
    </row>
    <row r="66" spans="1:10" ht="16.5" thickTop="1" thickBot="1">
      <c r="A66" s="24">
        <v>27.5</v>
      </c>
      <c r="B66" s="21">
        <v>0.94958439560898567</v>
      </c>
      <c r="J66" s="22" t="e">
        <f>(W13/#REF!)*100</f>
        <v>#VALUE!</v>
      </c>
    </row>
    <row r="67" spans="1:10" ht="16.5" thickTop="1" thickBot="1">
      <c r="A67" s="24">
        <v>52</v>
      </c>
      <c r="B67" s="21">
        <v>0.17677739232156073</v>
      </c>
      <c r="J67" s="22" t="e">
        <f>(W14/#REF!)*100</f>
        <v>#VALUE!</v>
      </c>
    </row>
    <row r="68" spans="1:10" ht="16.5" thickTop="1" thickBot="1">
      <c r="A68" s="24">
        <v>70</v>
      </c>
      <c r="B68" s="21">
        <v>0.62170703580462505</v>
      </c>
      <c r="J68" s="22" t="e">
        <f>(W15/#REF!)*100</f>
        <v>#VALUE!</v>
      </c>
    </row>
    <row r="69" spans="1:10" ht="16.5" thickTop="1" thickBot="1">
      <c r="A69" s="24">
        <v>68</v>
      </c>
      <c r="B69" s="21">
        <v>6.0872147476783753E-2</v>
      </c>
      <c r="J69" s="22" t="e">
        <f>(W16/#REF!)*100</f>
        <v>#VALUE!</v>
      </c>
    </row>
    <row r="70" spans="1:10" ht="16.5" thickTop="1" thickBot="1">
      <c r="A70" s="24">
        <v>75</v>
      </c>
      <c r="B70" s="21">
        <v>0.86148550196868623</v>
      </c>
      <c r="J70" s="22" t="e">
        <f>(W17/#REF!)*100</f>
        <v>#VALUE!</v>
      </c>
    </row>
    <row r="71" spans="1:10" ht="16.5" thickTop="1" thickBot="1">
      <c r="A71" s="24">
        <v>32</v>
      </c>
      <c r="B71" s="21">
        <v>1</v>
      </c>
      <c r="J71" s="22" t="e">
        <f>(W18/#REF!)*100</f>
        <v>#VALUE!</v>
      </c>
    </row>
    <row r="72" spans="1:10" ht="16.5" thickTop="1" thickBot="1">
      <c r="A72" s="24">
        <v>18</v>
      </c>
      <c r="B72" s="21">
        <v>0.26212767748596494</v>
      </c>
      <c r="J72" s="22" t="e">
        <f>(W19/#REF!)*100</f>
        <v>#VALUE!</v>
      </c>
    </row>
    <row r="73" spans="1:10" ht="16.5" thickTop="1" thickBot="1">
      <c r="A73" s="24">
        <v>59</v>
      </c>
      <c r="B73" s="21">
        <v>0.27515119719374576</v>
      </c>
      <c r="J73" s="22" t="e">
        <f>(W20/#REF!)*100</f>
        <v>#VALUE!</v>
      </c>
    </row>
    <row r="74" spans="1:10" ht="16.5" thickTop="1" thickBot="1">
      <c r="A74" s="24">
        <v>80.5</v>
      </c>
      <c r="B74" s="21">
        <v>0.8481967062509036</v>
      </c>
      <c r="J74" s="22" t="e">
        <f>(W21/#REF!)*100</f>
        <v>#VALUE!</v>
      </c>
    </row>
    <row r="75" spans="1:10" ht="16.5" thickTop="1" thickBot="1">
      <c r="A75" s="24">
        <v>70</v>
      </c>
      <c r="B75" s="21">
        <v>0.1409054124918146</v>
      </c>
      <c r="J75" s="22" t="e">
        <f>(W22/#REF!)*100</f>
        <v>#VALUE!</v>
      </c>
    </row>
    <row r="76" spans="1:10" ht="16.5" thickTop="1" thickBot="1">
      <c r="A76" s="24">
        <v>72</v>
      </c>
      <c r="B76" s="21">
        <v>0.11163588282889055</v>
      </c>
      <c r="J76" s="22" t="e">
        <f>(W23/#REF!)*100</f>
        <v>#VALUE!</v>
      </c>
    </row>
    <row r="77" spans="1:10" ht="16.5" thickTop="1" thickBot="1">
      <c r="A77" s="24">
        <v>52</v>
      </c>
      <c r="B77" s="21">
        <v>1.527856927464365E-2</v>
      </c>
      <c r="J77" s="22" t="e">
        <f>(W24/#REF!)*100</f>
        <v>#VALUE!</v>
      </c>
    </row>
    <row r="78" spans="1:10" ht="16.5" thickTop="1" thickBot="1">
      <c r="A78" s="24">
        <v>41</v>
      </c>
      <c r="B78" s="21">
        <v>0.73140064599874466</v>
      </c>
      <c r="J78" s="22" t="e">
        <f>(W25/#REF!)*100</f>
        <v>#VALUE!</v>
      </c>
    </row>
    <row r="79" spans="1:10" ht="16.5" thickTop="1" thickBot="1">
      <c r="A79" s="24">
        <v>21</v>
      </c>
      <c r="B79" s="21">
        <v>1</v>
      </c>
      <c r="J79" s="22" t="e">
        <f>(W26/#REF!)*100</f>
        <v>#VALUE!</v>
      </c>
    </row>
    <row r="80" spans="1:10" ht="16.5" thickTop="1" thickBot="1">
      <c r="A80" s="24">
        <v>74.5</v>
      </c>
      <c r="B80" s="21">
        <v>0.33573988631203666</v>
      </c>
      <c r="J80" s="22" t="e">
        <f>(W27/#REF!)*100</f>
        <v>#VALUE!</v>
      </c>
    </row>
    <row r="81" spans="1:10" ht="16.5" thickTop="1" thickBot="1">
      <c r="A81" s="24">
        <v>22.5</v>
      </c>
      <c r="B81" s="21">
        <v>0.47018051023919666</v>
      </c>
      <c r="J81" s="22" t="e">
        <f>(W28/#REF!)*100</f>
        <v>#VALUE!</v>
      </c>
    </row>
    <row r="82" spans="1:10" ht="16.5" thickTop="1" thickBot="1">
      <c r="A82" s="24">
        <v>130.5</v>
      </c>
      <c r="B82" s="21">
        <v>0.47644042492389399</v>
      </c>
      <c r="J82" s="22" t="e">
        <f>(W29/#REF!)*100</f>
        <v>#VALUE!</v>
      </c>
    </row>
    <row r="83" spans="1:10" ht="16.5" thickTop="1" thickBot="1">
      <c r="A83" s="24">
        <v>118</v>
      </c>
      <c r="B83" s="21">
        <v>0.2349949193900604</v>
      </c>
      <c r="J83" s="22" t="e">
        <f>(W30/#REF!)*100</f>
        <v>#VALUE!</v>
      </c>
    </row>
    <row r="84" spans="1:10" ht="16.5" thickTop="1" thickBot="1">
      <c r="A84" s="24">
        <v>65</v>
      </c>
      <c r="B84" s="21">
        <v>2.9765729734186525E-2</v>
      </c>
      <c r="J84" s="22" t="e">
        <f>(W31/#REF!)*100</f>
        <v>#VALUE!</v>
      </c>
    </row>
    <row r="85" spans="1:10" ht="16.5" thickTop="1" thickBot="1">
      <c r="A85" s="24">
        <v>67.5</v>
      </c>
      <c r="B85" s="21">
        <v>0.61031847435923736</v>
      </c>
      <c r="J85" s="22" t="e">
        <f>(W32/#REF!)*100</f>
        <v>#VALUE!</v>
      </c>
    </row>
    <row r="86" spans="1:10" ht="16.5" thickTop="1" thickBot="1">
      <c r="A86" s="24">
        <v>49</v>
      </c>
      <c r="B86" s="21">
        <v>0.68728794934800197</v>
      </c>
      <c r="J86" s="22" t="e">
        <f>(W33/#REF!)*100</f>
        <v>#VALUE!</v>
      </c>
    </row>
    <row r="87" spans="1:10" ht="16.5" thickTop="1" thickBot="1">
      <c r="A87" s="24">
        <v>35</v>
      </c>
      <c r="B87" s="21">
        <v>0.28491007266472324</v>
      </c>
      <c r="J87" s="22" t="e">
        <f>(W34/#REF!)*100</f>
        <v>#VALUE!</v>
      </c>
    </row>
    <row r="88" spans="1:10" ht="16.5" thickTop="1" thickBot="1">
      <c r="A88" s="24">
        <v>77.5</v>
      </c>
      <c r="B88" s="21">
        <v>9.778050784054633E-2</v>
      </c>
      <c r="J88" s="22" t="e">
        <f>(W35/#REF!)*100</f>
        <v>#VALUE!</v>
      </c>
    </row>
    <row r="89" spans="1:10" ht="16.5" thickTop="1" thickBot="1">
      <c r="A89" s="24">
        <v>72.5</v>
      </c>
      <c r="B89" s="21">
        <v>0.8111835846427955</v>
      </c>
      <c r="J89" s="22" t="e">
        <f>(W36/#REF!)*100</f>
        <v>#VALUE!</v>
      </c>
    </row>
    <row r="90" spans="1:10" ht="16.5" thickTop="1" thickBot="1">
      <c r="A90" s="24">
        <v>34</v>
      </c>
      <c r="B90" s="21">
        <v>7.1559817527152639E-2</v>
      </c>
      <c r="J90" s="22" t="e">
        <f>(W37/#REF!)*100</f>
        <v>#VALUE!</v>
      </c>
    </row>
    <row r="91" spans="1:10" ht="16.5" thickTop="1" thickBot="1">
      <c r="A91" s="24">
        <v>59.5</v>
      </c>
      <c r="B91" s="21">
        <v>0.59677911623338054</v>
      </c>
      <c r="J91" s="22" t="e">
        <f>(W38/#REF!)*100</f>
        <v>#VALUE!</v>
      </c>
    </row>
    <row r="92" spans="1:10" ht="16.5" thickTop="1" thickBot="1">
      <c r="A92" s="24">
        <v>42.5</v>
      </c>
      <c r="B92" s="21">
        <v>0.82271422895120383</v>
      </c>
      <c r="J92" s="22" t="e">
        <f>(W39/#REF!)*100</f>
        <v>#VALUE!</v>
      </c>
    </row>
    <row r="93" spans="1:10" ht="16.5" thickTop="1" thickBot="1">
      <c r="A93" s="24">
        <v>50.5</v>
      </c>
      <c r="B93" s="21">
        <v>0.32405778926418377</v>
      </c>
      <c r="J93" s="22" t="e">
        <f>(W40/#REF!)*100</f>
        <v>#VALUE!</v>
      </c>
    </row>
    <row r="94" spans="1:10" ht="15.75" thickTop="1">
      <c r="A94" s="25">
        <v>52</v>
      </c>
      <c r="B94" s="19">
        <v>0.32318549504196847</v>
      </c>
      <c r="J94" s="22" t="e">
        <f>(W41/#REF!)*100</f>
        <v>#VALUE!</v>
      </c>
    </row>
    <row r="96" spans="1:10" ht="15.75" thickBot="1">
      <c r="A96" s="101" t="s">
        <v>195</v>
      </c>
      <c r="B96" s="101"/>
      <c r="C96" s="101"/>
      <c r="D96" s="101"/>
      <c r="E96" s="101"/>
      <c r="F96" s="101"/>
      <c r="G96" s="1"/>
    </row>
    <row r="97" spans="1:5" ht="16.5" thickTop="1" thickBot="1">
      <c r="A97" s="102"/>
      <c r="B97" s="3" t="s">
        <v>192</v>
      </c>
      <c r="C97" s="3" t="s">
        <v>193</v>
      </c>
      <c r="E97" s="1"/>
    </row>
    <row r="98" spans="1:5" ht="16.5" thickTop="1" thickBot="1">
      <c r="A98" s="38" t="s">
        <v>98</v>
      </c>
      <c r="B98" s="87">
        <v>1.7142857142857142</v>
      </c>
      <c r="C98" s="87">
        <v>1.5833333333333335</v>
      </c>
      <c r="E98" s="1"/>
    </row>
    <row r="99" spans="1:5" ht="15.75" thickBot="1">
      <c r="A99" s="39" t="s">
        <v>99</v>
      </c>
      <c r="B99" s="91">
        <v>0.73333333333333328</v>
      </c>
      <c r="C99" s="91">
        <v>0.96296296296296313</v>
      </c>
      <c r="E99" s="1"/>
    </row>
    <row r="100" spans="1:5" ht="15.75" thickBot="1">
      <c r="A100" s="39" t="s">
        <v>100</v>
      </c>
      <c r="B100" s="81">
        <v>1.5555555555555556</v>
      </c>
      <c r="C100" s="81">
        <v>1.9999999999999996</v>
      </c>
      <c r="E100" s="1"/>
    </row>
    <row r="101" spans="1:5" ht="15.75" thickBot="1">
      <c r="A101" s="39" t="s">
        <v>101</v>
      </c>
      <c r="B101" s="81">
        <v>1.3076923076923077</v>
      </c>
      <c r="C101" s="81">
        <v>1.4782608695652171</v>
      </c>
      <c r="E101" s="1"/>
    </row>
    <row r="102" spans="1:5" ht="15.75" thickBot="1">
      <c r="A102" s="40" t="s">
        <v>102</v>
      </c>
      <c r="B102" s="81">
        <v>1.5833333333333333</v>
      </c>
      <c r="C102" s="81">
        <v>1.6818181818181814</v>
      </c>
      <c r="E102" s="1"/>
    </row>
    <row r="103" spans="1:5" ht="16.5" thickTop="1" thickBot="1">
      <c r="A103" s="39" t="s">
        <v>111</v>
      </c>
      <c r="B103" s="10">
        <v>1.2857142857142856</v>
      </c>
      <c r="C103" s="92">
        <v>0.90909090909090928</v>
      </c>
      <c r="E103" s="1"/>
    </row>
    <row r="104" spans="1:5" ht="15.75" thickBot="1">
      <c r="A104" s="39" t="s">
        <v>115</v>
      </c>
      <c r="B104" s="10">
        <v>1.4285714285714286</v>
      </c>
      <c r="C104" s="10">
        <v>1.1666666666666665</v>
      </c>
      <c r="E104" s="1"/>
    </row>
    <row r="105" spans="1:5" ht="15.75" thickBot="1">
      <c r="A105" s="39" t="s">
        <v>116</v>
      </c>
      <c r="B105" s="10">
        <v>1.2857142857142856</v>
      </c>
      <c r="C105" s="10">
        <v>1.8571428571428572</v>
      </c>
      <c r="E105" s="1"/>
    </row>
    <row r="106" spans="1:5" ht="15.75" thickBot="1">
      <c r="A106" s="39" t="s">
        <v>117</v>
      </c>
      <c r="B106" s="10">
        <v>1.2857142857142856</v>
      </c>
      <c r="C106" s="10">
        <v>2</v>
      </c>
      <c r="E106" s="1"/>
    </row>
    <row r="107" spans="1:5" ht="15.75" thickBot="1">
      <c r="A107" s="39" t="s">
        <v>118</v>
      </c>
      <c r="B107" s="10">
        <v>2.5</v>
      </c>
      <c r="C107" s="10">
        <v>2.25</v>
      </c>
      <c r="E107" s="1"/>
    </row>
    <row r="108" spans="1:5" ht="15.75" thickBot="1">
      <c r="A108" s="39" t="s">
        <v>119</v>
      </c>
      <c r="B108" s="10">
        <v>1</v>
      </c>
      <c r="C108" s="10">
        <v>1.8888888888888888</v>
      </c>
      <c r="E108" s="1"/>
    </row>
    <row r="109" spans="1:5" ht="15.75" thickBot="1">
      <c r="A109" s="39" t="s">
        <v>120</v>
      </c>
      <c r="B109" s="10">
        <v>1.5</v>
      </c>
      <c r="C109" s="10">
        <v>1.7999999999999998</v>
      </c>
      <c r="E109" s="1"/>
    </row>
    <row r="110" spans="1:5" ht="15.75" thickBot="1">
      <c r="A110" s="39" t="s">
        <v>121</v>
      </c>
      <c r="B110" s="10">
        <v>2.3333333333333335</v>
      </c>
      <c r="C110" s="10">
        <v>2.5714285714285716</v>
      </c>
      <c r="E110" s="1"/>
    </row>
    <row r="111" spans="1:5" ht="15.75" thickBot="1">
      <c r="A111" s="39" t="s">
        <v>122</v>
      </c>
      <c r="B111" s="10">
        <v>1.25</v>
      </c>
      <c r="C111" s="10">
        <v>1.75</v>
      </c>
      <c r="E111" s="1"/>
    </row>
    <row r="112" spans="1:5" ht="15.75" thickBot="1">
      <c r="A112" s="39" t="s">
        <v>124</v>
      </c>
      <c r="B112" s="92">
        <v>0.66666666666666663</v>
      </c>
      <c r="C112" s="92">
        <v>0.75</v>
      </c>
      <c r="E112" s="1"/>
    </row>
    <row r="113" spans="1:37" ht="15.75" thickBot="1">
      <c r="A113" s="40" t="s">
        <v>125</v>
      </c>
      <c r="B113" s="92">
        <v>0.1111111111111111</v>
      </c>
      <c r="C113" s="92">
        <v>0.91666666666666663</v>
      </c>
      <c r="E113" s="1"/>
    </row>
    <row r="114" spans="1:37" ht="16.5" thickTop="1" thickBot="1">
      <c r="A114" s="39" t="s">
        <v>126</v>
      </c>
      <c r="B114" s="10">
        <v>1.357142857142857</v>
      </c>
      <c r="C114" s="10">
        <v>1.1875</v>
      </c>
      <c r="E114" s="1"/>
    </row>
    <row r="115" spans="1:37" ht="15.75" thickBot="1">
      <c r="A115" s="39" t="s">
        <v>127</v>
      </c>
      <c r="B115" s="10">
        <v>1.6363636363636365</v>
      </c>
      <c r="C115" s="10">
        <v>2.5333333333333337</v>
      </c>
      <c r="E115" s="1"/>
    </row>
    <row r="116" spans="1:37" ht="15.75" thickBot="1">
      <c r="A116" s="39" t="s">
        <v>128</v>
      </c>
      <c r="B116" s="92">
        <v>0.5</v>
      </c>
      <c r="C116" s="92">
        <v>0.4</v>
      </c>
      <c r="E116" s="1"/>
    </row>
    <row r="117" spans="1:37" ht="15.75" thickBot="1">
      <c r="A117" s="39" t="s">
        <v>129</v>
      </c>
      <c r="B117" s="92">
        <v>0.57142857142857151</v>
      </c>
      <c r="C117" s="10">
        <v>1.3846153846153846</v>
      </c>
      <c r="E117" s="1"/>
    </row>
    <row r="118" spans="1:37" ht="15.75" thickBot="1">
      <c r="A118" s="39" t="s">
        <v>130</v>
      </c>
      <c r="B118" s="10">
        <v>1.4666666666666666</v>
      </c>
      <c r="C118" s="10">
        <v>1.5999999999999999</v>
      </c>
      <c r="E118" s="1"/>
    </row>
    <row r="119" spans="1:37" ht="15.75" thickBot="1">
      <c r="A119" s="39" t="s">
        <v>131</v>
      </c>
      <c r="B119" s="10">
        <v>1</v>
      </c>
      <c r="C119" s="92">
        <v>0.79999999999999993</v>
      </c>
      <c r="E119" s="1"/>
    </row>
    <row r="120" spans="1:37" ht="15.75" thickBot="1">
      <c r="A120" s="39" t="s">
        <v>132</v>
      </c>
      <c r="B120" s="10">
        <v>1.2222222222222221</v>
      </c>
      <c r="C120" s="10">
        <v>1.0833333333333335</v>
      </c>
      <c r="E120" s="1"/>
    </row>
    <row r="121" spans="1:37" ht="15.75" thickBot="1">
      <c r="A121" s="39" t="s">
        <v>133</v>
      </c>
      <c r="B121" s="92">
        <v>0.6</v>
      </c>
      <c r="C121" s="10">
        <v>1.0714285714285716</v>
      </c>
      <c r="E121" s="1"/>
    </row>
    <row r="122" spans="1:37" ht="15.75" thickBot="1">
      <c r="A122" s="39" t="s">
        <v>134</v>
      </c>
      <c r="B122" s="10">
        <v>1</v>
      </c>
      <c r="C122" s="10">
        <v>1.3333333333333333</v>
      </c>
      <c r="E122" s="1"/>
    </row>
    <row r="123" spans="1:37" ht="15.75" thickBot="1">
      <c r="A123" s="39" t="s">
        <v>135</v>
      </c>
      <c r="B123" s="10">
        <v>1.1111111111111112</v>
      </c>
      <c r="C123" s="92">
        <v>0.61538461538461531</v>
      </c>
      <c r="E123" s="1"/>
    </row>
    <row r="124" spans="1:37" ht="15.75" thickBot="1">
      <c r="A124" s="40" t="s">
        <v>136</v>
      </c>
      <c r="B124" s="10">
        <v>1.4615384615384617</v>
      </c>
      <c r="C124" s="10">
        <v>1.6363636363636365</v>
      </c>
      <c r="E124" s="1"/>
    </row>
    <row r="125" spans="1:37" ht="15.75" thickTop="1">
      <c r="A125" s="93" t="s">
        <v>194</v>
      </c>
    </row>
    <row r="126" spans="1:37" ht="15.75" thickBot="1">
      <c r="A126" s="105" t="s">
        <v>52</v>
      </c>
      <c r="B126" s="105"/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  <c r="AF126" s="105"/>
      <c r="AG126" s="105"/>
      <c r="AH126" s="105"/>
      <c r="AI126" s="105"/>
      <c r="AJ126" s="105"/>
      <c r="AK126" s="105"/>
    </row>
    <row r="127" spans="1:37" ht="38.25" thickTop="1" thickBot="1">
      <c r="A127" s="106"/>
      <c r="B127" s="51" t="s">
        <v>5</v>
      </c>
      <c r="C127" s="52" t="s">
        <v>6</v>
      </c>
      <c r="D127" s="52" t="s">
        <v>7</v>
      </c>
      <c r="E127" s="52" t="s">
        <v>8</v>
      </c>
      <c r="F127" s="52" t="s">
        <v>9</v>
      </c>
      <c r="G127" s="52" t="s">
        <v>13</v>
      </c>
      <c r="H127" s="52" t="s">
        <v>14</v>
      </c>
      <c r="I127" s="52" t="s">
        <v>15</v>
      </c>
      <c r="J127" s="52" t="s">
        <v>5</v>
      </c>
      <c r="K127" s="52" t="s">
        <v>16</v>
      </c>
      <c r="L127" s="52" t="s">
        <v>17</v>
      </c>
      <c r="M127" s="52" t="s">
        <v>18</v>
      </c>
      <c r="N127" s="52" t="s">
        <v>19</v>
      </c>
      <c r="O127" s="52" t="s">
        <v>20</v>
      </c>
      <c r="P127" s="52" t="s">
        <v>21</v>
      </c>
      <c r="Q127" s="52" t="s">
        <v>22</v>
      </c>
      <c r="R127" s="52" t="s">
        <v>18</v>
      </c>
      <c r="S127" s="52" t="s">
        <v>23</v>
      </c>
      <c r="T127" s="52" t="s">
        <v>24</v>
      </c>
      <c r="U127" s="52" t="s">
        <v>25</v>
      </c>
      <c r="V127" s="52" t="s">
        <v>26</v>
      </c>
      <c r="W127" s="52" t="s">
        <v>27</v>
      </c>
      <c r="X127" s="52" t="s">
        <v>28</v>
      </c>
      <c r="Y127" s="52" t="s">
        <v>29</v>
      </c>
      <c r="Z127" s="52" t="s">
        <v>30</v>
      </c>
      <c r="AA127" s="52" t="s">
        <v>24</v>
      </c>
      <c r="AB127" s="52" t="s">
        <v>31</v>
      </c>
      <c r="AC127" s="52" t="s">
        <v>32</v>
      </c>
      <c r="AD127" s="52" t="s">
        <v>33</v>
      </c>
      <c r="AE127" s="52" t="s">
        <v>34</v>
      </c>
      <c r="AF127" s="52" t="s">
        <v>35</v>
      </c>
      <c r="AG127" s="52" t="s">
        <v>36</v>
      </c>
      <c r="AH127" s="52" t="s">
        <v>37</v>
      </c>
      <c r="AI127" s="52" t="s">
        <v>38</v>
      </c>
      <c r="AJ127" s="52" t="s">
        <v>28</v>
      </c>
      <c r="AK127" s="53" t="s">
        <v>39</v>
      </c>
    </row>
    <row r="128" spans="1:37" ht="24.75" thickTop="1">
      <c r="A128" s="54" t="s">
        <v>45</v>
      </c>
      <c r="B128" s="63">
        <v>162.5</v>
      </c>
      <c r="C128" s="64">
        <v>170</v>
      </c>
      <c r="D128" s="64">
        <v>63</v>
      </c>
      <c r="E128" s="64">
        <v>140.5</v>
      </c>
      <c r="F128" s="64">
        <v>121.5</v>
      </c>
      <c r="G128" s="64">
        <v>17</v>
      </c>
      <c r="H128" s="64">
        <v>15.5</v>
      </c>
      <c r="I128" s="64">
        <v>11.5</v>
      </c>
      <c r="J128" s="64">
        <v>34</v>
      </c>
      <c r="K128" s="64">
        <v>56.5</v>
      </c>
      <c r="L128" s="64">
        <v>53</v>
      </c>
      <c r="M128" s="64">
        <v>30.5</v>
      </c>
      <c r="N128" s="64">
        <v>19.5</v>
      </c>
      <c r="O128" s="64">
        <v>21</v>
      </c>
      <c r="P128" s="64">
        <v>19.5</v>
      </c>
      <c r="Q128" s="64">
        <v>18</v>
      </c>
      <c r="R128" s="64">
        <v>16.5</v>
      </c>
      <c r="S128" s="64">
        <v>28</v>
      </c>
      <c r="T128" s="64">
        <v>17.5</v>
      </c>
      <c r="U128" s="64">
        <v>34</v>
      </c>
      <c r="V128" s="64">
        <v>19</v>
      </c>
      <c r="W128" s="64">
        <v>37</v>
      </c>
      <c r="X128" s="64">
        <v>18</v>
      </c>
      <c r="Y128" s="64">
        <v>51</v>
      </c>
      <c r="Z128" s="64">
        <v>26.5</v>
      </c>
      <c r="AA128" s="64">
        <v>102.5</v>
      </c>
      <c r="AB128" s="64">
        <v>46</v>
      </c>
      <c r="AC128" s="64">
        <v>45</v>
      </c>
      <c r="AD128" s="64">
        <v>21</v>
      </c>
      <c r="AE128" s="64">
        <v>110.5</v>
      </c>
      <c r="AF128" s="64">
        <v>74.5</v>
      </c>
      <c r="AG128" s="64">
        <v>48</v>
      </c>
      <c r="AH128" s="64">
        <v>43.5</v>
      </c>
      <c r="AI128" s="64">
        <v>45.5</v>
      </c>
      <c r="AJ128" s="64">
        <v>37.5</v>
      </c>
      <c r="AK128" s="65">
        <v>62.5</v>
      </c>
    </row>
    <row r="129" spans="1:37" ht="24">
      <c r="A129" s="55" t="s">
        <v>46</v>
      </c>
      <c r="B129" s="66">
        <v>462.5</v>
      </c>
      <c r="C129" s="67">
        <v>290</v>
      </c>
      <c r="D129" s="67">
        <v>108</v>
      </c>
      <c r="E129" s="67">
        <v>231.5</v>
      </c>
      <c r="F129" s="67">
        <v>199.5</v>
      </c>
      <c r="G129" s="67">
        <v>170</v>
      </c>
      <c r="H129" s="67">
        <v>18.5</v>
      </c>
      <c r="I129" s="67">
        <v>14.5</v>
      </c>
      <c r="J129" s="67">
        <v>55</v>
      </c>
      <c r="K129" s="67">
        <v>246.5</v>
      </c>
      <c r="L129" s="67">
        <v>306</v>
      </c>
      <c r="M129" s="67">
        <v>40.5</v>
      </c>
      <c r="N129" s="67">
        <v>85.5</v>
      </c>
      <c r="O129" s="67">
        <v>36</v>
      </c>
      <c r="P129" s="67">
        <v>47.5</v>
      </c>
      <c r="Q129" s="67">
        <v>46</v>
      </c>
      <c r="R129" s="67">
        <v>44.5</v>
      </c>
      <c r="S129" s="67">
        <v>64</v>
      </c>
      <c r="T129" s="67">
        <v>62.5</v>
      </c>
      <c r="U129" s="67">
        <v>70</v>
      </c>
      <c r="V129" s="67">
        <v>40</v>
      </c>
      <c r="W129" s="67">
        <v>73</v>
      </c>
      <c r="X129" s="67">
        <v>46</v>
      </c>
      <c r="Y129" s="67">
        <v>96</v>
      </c>
      <c r="Z129" s="67">
        <v>71.5</v>
      </c>
      <c r="AA129" s="67">
        <v>238.5</v>
      </c>
      <c r="AB129" s="67">
        <v>112</v>
      </c>
      <c r="AC129" s="67">
        <v>100</v>
      </c>
      <c r="AD129" s="67">
        <v>49</v>
      </c>
      <c r="AE129" s="67">
        <v>230.5</v>
      </c>
      <c r="AF129" s="67">
        <v>194.5</v>
      </c>
      <c r="AG129" s="67">
        <v>126</v>
      </c>
      <c r="AH129" s="67">
        <v>98.5</v>
      </c>
      <c r="AI129" s="67">
        <v>90.5</v>
      </c>
      <c r="AJ129" s="67">
        <v>128.5</v>
      </c>
      <c r="AK129" s="57">
        <v>153.5</v>
      </c>
    </row>
    <row r="130" spans="1:37">
      <c r="A130" s="55" t="s">
        <v>47</v>
      </c>
      <c r="B130" s="68">
        <v>-0.18240507479897114</v>
      </c>
      <c r="C130" s="69">
        <v>-0.94270603622069038</v>
      </c>
      <c r="D130" s="69">
        <v>-0.75190628172937302</v>
      </c>
      <c r="E130" s="69">
        <v>-0.31675613357997523</v>
      </c>
      <c r="F130" s="69">
        <v>-0.39952386071233276</v>
      </c>
      <c r="G130" s="67">
        <v>0</v>
      </c>
      <c r="H130" s="69">
        <v>-0.32424530142097857</v>
      </c>
      <c r="I130" s="69">
        <v>-0.27838306294732751</v>
      </c>
      <c r="J130" s="67">
        <v>-1.5941332951295828</v>
      </c>
      <c r="K130" s="69">
        <v>-3.6075937517119086E-2</v>
      </c>
      <c r="L130" s="67">
        <v>-1.4522709489247896</v>
      </c>
      <c r="M130" s="69">
        <v>-0.91149352978011255</v>
      </c>
      <c r="N130" s="69">
        <v>-0.99870045429177479</v>
      </c>
      <c r="O130" s="69">
        <v>-0.51794157301175603</v>
      </c>
      <c r="P130" s="69">
        <v>-0.24476076912238712</v>
      </c>
      <c r="Q130" s="69">
        <v>-0.86138206454975441</v>
      </c>
      <c r="R130" s="67">
        <v>-1.4070502546681396</v>
      </c>
      <c r="S130" s="69">
        <v>-0.47140452079103168</v>
      </c>
      <c r="T130" s="67">
        <v>-2.1710164368269407</v>
      </c>
      <c r="U130" s="69">
        <v>-0.55658447401576927</v>
      </c>
      <c r="V130" s="69">
        <v>-0.35186577527449842</v>
      </c>
      <c r="W130" s="69">
        <v>-0.88682968241078663</v>
      </c>
      <c r="X130" s="69">
        <v>-0.49040118232933561</v>
      </c>
      <c r="Y130" s="69">
        <v>-0.2324055629261321</v>
      </c>
      <c r="Z130" s="67">
        <v>-2.2557010519301057</v>
      </c>
      <c r="AA130" s="69">
        <v>-0.41240149078637922</v>
      </c>
      <c r="AB130" s="67">
        <v>-1.9902133337356833</v>
      </c>
      <c r="AC130" s="69">
        <v>-0.43808582711518063</v>
      </c>
      <c r="AD130" s="67">
        <v>-2.0699471323768095</v>
      </c>
      <c r="AE130" s="69">
        <v>-8.7190569797543943E-2</v>
      </c>
      <c r="AF130" s="69">
        <v>-0.46009637595263203</v>
      </c>
      <c r="AG130" s="69">
        <v>-0.46499055497527714</v>
      </c>
      <c r="AH130" s="67">
        <v>-1.7208601967196331</v>
      </c>
      <c r="AI130" s="69">
        <v>-0.69541431603790593</v>
      </c>
      <c r="AJ130" s="67">
        <v>-1.5413290518545613</v>
      </c>
      <c r="AK130" s="56">
        <v>-0.55736172283874241</v>
      </c>
    </row>
    <row r="131" spans="1:37" ht="24">
      <c r="A131" s="55" t="s">
        <v>48</v>
      </c>
      <c r="B131" s="68">
        <v>0.85526484350277243</v>
      </c>
      <c r="C131" s="69">
        <v>0.34583128500980775</v>
      </c>
      <c r="D131" s="69">
        <v>0.45210742021720485</v>
      </c>
      <c r="E131" s="69">
        <v>0.75142865176313955</v>
      </c>
      <c r="F131" s="69">
        <v>0.68950724592877166</v>
      </c>
      <c r="G131" s="67">
        <v>1</v>
      </c>
      <c r="H131" s="69">
        <v>0.74575232751317877</v>
      </c>
      <c r="I131" s="69">
        <v>0.78071831966614713</v>
      </c>
      <c r="J131" s="69">
        <v>0.11090618295739925</v>
      </c>
      <c r="K131" s="69">
        <v>0.97122180891502485</v>
      </c>
      <c r="L131" s="69">
        <v>0.14642628188410584</v>
      </c>
      <c r="M131" s="69">
        <v>0.36203539320020739</v>
      </c>
      <c r="N131" s="69">
        <v>0.31793982054069764</v>
      </c>
      <c r="O131" s="69">
        <v>0.60449903497560986</v>
      </c>
      <c r="P131" s="69">
        <v>0.80664167177812862</v>
      </c>
      <c r="Q131" s="69">
        <v>0.38902765090410657</v>
      </c>
      <c r="R131" s="69">
        <v>0.15941248741901112</v>
      </c>
      <c r="S131" s="69">
        <v>0.63735188823393707</v>
      </c>
      <c r="T131" s="73">
        <v>2.9929929915910803E-2</v>
      </c>
      <c r="U131" s="69">
        <v>0.57781136409253686</v>
      </c>
      <c r="V131" s="69">
        <v>0.7249389272282033</v>
      </c>
      <c r="W131" s="69">
        <v>0.37517060434991734</v>
      </c>
      <c r="X131" s="69">
        <v>0.62385004020179347</v>
      </c>
      <c r="Y131" s="69">
        <v>0.81622302861311635</v>
      </c>
      <c r="Z131" s="73">
        <v>2.4089359656573849E-2</v>
      </c>
      <c r="AA131" s="69">
        <v>0.68004517065418946</v>
      </c>
      <c r="AB131" s="73">
        <v>4.6567440112251154E-2</v>
      </c>
      <c r="AC131" s="69">
        <v>0.66132406801167853</v>
      </c>
      <c r="AD131" s="73">
        <v>3.8457295528817451E-2</v>
      </c>
      <c r="AE131" s="69">
        <v>0.93052003502191794</v>
      </c>
      <c r="AF131" s="69">
        <v>0.64544704524680752</v>
      </c>
      <c r="AG131" s="69">
        <v>0.64193822040506288</v>
      </c>
      <c r="AH131" s="69">
        <v>8.5276195853796199E-2</v>
      </c>
      <c r="AI131" s="69">
        <v>0.48679569137751982</v>
      </c>
      <c r="AJ131" s="69">
        <v>0.12323672169366257</v>
      </c>
      <c r="AK131" s="56">
        <v>0.57728031224998722</v>
      </c>
    </row>
    <row r="132" spans="1:37" ht="36.75" thickBot="1">
      <c r="A132" s="58" t="s">
        <v>49</v>
      </c>
      <c r="B132" s="70" t="s">
        <v>141</v>
      </c>
      <c r="C132" s="59"/>
      <c r="D132" s="71" t="s">
        <v>142</v>
      </c>
      <c r="E132" s="71" t="s">
        <v>143</v>
      </c>
      <c r="F132" s="71" t="s">
        <v>144</v>
      </c>
      <c r="G132" s="71" t="s">
        <v>145</v>
      </c>
      <c r="H132" s="71" t="s">
        <v>146</v>
      </c>
      <c r="I132" s="71" t="s">
        <v>147</v>
      </c>
      <c r="J132" s="71" t="s">
        <v>148</v>
      </c>
      <c r="K132" s="71" t="s">
        <v>149</v>
      </c>
      <c r="L132" s="71" t="s">
        <v>150</v>
      </c>
      <c r="M132" s="71" t="s">
        <v>151</v>
      </c>
      <c r="N132" s="71" t="s">
        <v>152</v>
      </c>
      <c r="O132" s="71" t="s">
        <v>153</v>
      </c>
      <c r="P132" s="71" t="s">
        <v>154</v>
      </c>
      <c r="Q132" s="71" t="s">
        <v>155</v>
      </c>
      <c r="R132" s="71" t="s">
        <v>156</v>
      </c>
      <c r="S132" s="71" t="s">
        <v>157</v>
      </c>
      <c r="T132" s="71" t="s">
        <v>158</v>
      </c>
      <c r="U132" s="71" t="s">
        <v>159</v>
      </c>
      <c r="V132" s="71" t="s">
        <v>154</v>
      </c>
      <c r="W132" s="71" t="s">
        <v>160</v>
      </c>
      <c r="X132" s="71" t="s">
        <v>161</v>
      </c>
      <c r="Y132" s="71" t="s">
        <v>162</v>
      </c>
      <c r="Z132" s="71" t="s">
        <v>163</v>
      </c>
      <c r="AA132" s="71" t="s">
        <v>164</v>
      </c>
      <c r="AB132" s="71" t="s">
        <v>165</v>
      </c>
      <c r="AC132" s="71" t="s">
        <v>166</v>
      </c>
      <c r="AD132" s="71" t="s">
        <v>167</v>
      </c>
      <c r="AE132" s="71" t="s">
        <v>168</v>
      </c>
      <c r="AF132" s="71" t="s">
        <v>169</v>
      </c>
      <c r="AG132" s="71" t="s">
        <v>170</v>
      </c>
      <c r="AH132" s="71" t="s">
        <v>171</v>
      </c>
      <c r="AI132" s="71" t="s">
        <v>172</v>
      </c>
      <c r="AJ132" s="71" t="s">
        <v>173</v>
      </c>
      <c r="AK132" s="72" t="s">
        <v>174</v>
      </c>
    </row>
    <row r="133" spans="1:37" ht="15.75" thickTop="1">
      <c r="A133" s="104" t="s">
        <v>140</v>
      </c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</row>
    <row r="134" spans="1:37">
      <c r="A134" s="104" t="s">
        <v>51</v>
      </c>
      <c r="B134" s="104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</row>
    <row r="136" spans="1:37" ht="15.75" thickBot="1">
      <c r="A136" s="105" t="s">
        <v>175</v>
      </c>
      <c r="B136" s="105"/>
      <c r="C136" s="105"/>
      <c r="D136" s="105"/>
      <c r="E136" s="105"/>
      <c r="F136" s="105"/>
      <c r="G136" s="50"/>
    </row>
    <row r="137" spans="1:37" ht="16.5" thickTop="1" thickBot="1">
      <c r="A137" s="106"/>
      <c r="B137" s="52" t="s">
        <v>176</v>
      </c>
      <c r="C137" s="50" t="s">
        <v>177</v>
      </c>
    </row>
    <row r="138" spans="1:37" ht="15.75" thickTop="1">
      <c r="A138" s="54" t="s">
        <v>98</v>
      </c>
      <c r="B138" s="61">
        <v>1.1764705882352944</v>
      </c>
      <c r="C138" s="76">
        <f>E3</f>
        <v>1.6315789473684212</v>
      </c>
    </row>
    <row r="139" spans="1:37">
      <c r="A139" s="55" t="s">
        <v>99</v>
      </c>
      <c r="B139" s="62">
        <v>0.7857142857142857</v>
      </c>
      <c r="C139" s="76">
        <f>E4</f>
        <v>0.88095238095238093</v>
      </c>
    </row>
    <row r="140" spans="1:37">
      <c r="A140" s="55" t="s">
        <v>100</v>
      </c>
      <c r="B140" s="62">
        <v>1.6923076923076923</v>
      </c>
      <c r="C140" s="76">
        <f>E5</f>
        <v>1.846153846153846</v>
      </c>
    </row>
    <row r="141" spans="1:37">
      <c r="A141" s="55" t="s">
        <v>101</v>
      </c>
      <c r="B141" s="62">
        <v>1.2777777777777781</v>
      </c>
      <c r="C141" s="76">
        <f>E6</f>
        <v>1.4166666666666667</v>
      </c>
    </row>
    <row r="142" spans="1:37">
      <c r="A142" s="55" t="s">
        <v>102</v>
      </c>
      <c r="B142" s="62">
        <v>1.411764705882353</v>
      </c>
      <c r="C142" s="76">
        <f>E7</f>
        <v>1.6470588235294117</v>
      </c>
    </row>
    <row r="143" spans="1:37">
      <c r="A143" s="55" t="s">
        <v>107</v>
      </c>
      <c r="B143" s="62">
        <v>1.5384615384615381</v>
      </c>
      <c r="C143" s="76">
        <f>E12</f>
        <v>1.9499999999999997</v>
      </c>
    </row>
    <row r="144" spans="1:37">
      <c r="A144" s="55" t="s">
        <v>109</v>
      </c>
      <c r="B144" s="62">
        <v>0.91666666666666663</v>
      </c>
      <c r="C144" s="76">
        <f>E14</f>
        <v>1.125</v>
      </c>
    </row>
    <row r="145" spans="1:3">
      <c r="A145" s="55" t="s">
        <v>110</v>
      </c>
      <c r="B145" s="62">
        <v>0.78571428571428559</v>
      </c>
      <c r="C145" s="76">
        <f>E15</f>
        <v>1.3200000000000005</v>
      </c>
    </row>
    <row r="146" spans="1:3">
      <c r="A146" s="55" t="s">
        <v>111</v>
      </c>
      <c r="B146" s="62">
        <v>0.69230769230769229</v>
      </c>
      <c r="C146" s="76">
        <f>E16</f>
        <v>1.0000000000000002</v>
      </c>
    </row>
    <row r="147" spans="1:3">
      <c r="A147" s="55" t="s">
        <v>112</v>
      </c>
      <c r="B147" s="62">
        <v>0.81818181818181812</v>
      </c>
      <c r="C147" s="76">
        <f>E17</f>
        <v>1.6399999999999997</v>
      </c>
    </row>
    <row r="148" spans="1:3">
      <c r="A148" s="55" t="s">
        <v>115</v>
      </c>
      <c r="B148" s="62">
        <v>0.92307692307692335</v>
      </c>
      <c r="C148" s="76">
        <f>E20</f>
        <v>1.4799999999999998</v>
      </c>
    </row>
    <row r="149" spans="1:3">
      <c r="A149" s="55" t="s">
        <v>116</v>
      </c>
      <c r="B149" s="62">
        <v>0.83333333333333326</v>
      </c>
      <c r="C149" s="76">
        <f>E21</f>
        <v>1.4999999999999996</v>
      </c>
    </row>
    <row r="150" spans="1:3">
      <c r="A150" s="55" t="s">
        <v>117</v>
      </c>
      <c r="B150" s="62">
        <v>0.86666666666666659</v>
      </c>
      <c r="C150" s="76">
        <f>E22</f>
        <v>1.9310344827586208</v>
      </c>
    </row>
    <row r="151" spans="1:3">
      <c r="A151" s="55" t="s">
        <v>118</v>
      </c>
      <c r="B151" s="62">
        <v>1.3571428571428572</v>
      </c>
      <c r="C151" s="76">
        <f>E23</f>
        <v>2.3333333333333339</v>
      </c>
    </row>
    <row r="152" spans="1:3">
      <c r="A152" s="55" t="s">
        <v>121</v>
      </c>
      <c r="B152" s="62">
        <v>1.6666666666666665</v>
      </c>
      <c r="C152" s="76">
        <f>E26</f>
        <v>2.4615384615384612</v>
      </c>
    </row>
    <row r="153" spans="1:3">
      <c r="A153" s="55" t="s">
        <v>127</v>
      </c>
      <c r="B153" s="62">
        <v>1.7692307692307692</v>
      </c>
      <c r="C153" s="76">
        <f>E32</f>
        <v>2.1538461538461542</v>
      </c>
    </row>
    <row r="154" spans="1:3">
      <c r="A154" s="55" t="s">
        <v>128</v>
      </c>
      <c r="B154" s="62">
        <v>0.46153846153846151</v>
      </c>
      <c r="C154" s="76">
        <f>E33</f>
        <v>0.52380952380952372</v>
      </c>
    </row>
    <row r="155" spans="1:3">
      <c r="A155" s="55" t="s">
        <v>132</v>
      </c>
      <c r="B155" s="62">
        <v>0.27272727272727276</v>
      </c>
      <c r="C155" s="76">
        <f>E37</f>
        <v>1.1363636363636362</v>
      </c>
    </row>
    <row r="156" spans="1:3">
      <c r="A156" s="55" t="s">
        <v>133</v>
      </c>
      <c r="B156" s="62">
        <v>0.16666666666666669</v>
      </c>
      <c r="C156" s="76">
        <f>E38</f>
        <v>0.87500000000000022</v>
      </c>
    </row>
    <row r="157" spans="1:3">
      <c r="A157" s="55" t="s">
        <v>135</v>
      </c>
      <c r="B157" s="62">
        <v>0.39999999999999997</v>
      </c>
      <c r="C157" s="76">
        <f>E40</f>
        <v>0.78260869565217395</v>
      </c>
    </row>
    <row r="158" spans="1:3" ht="15.75" thickBot="1">
      <c r="A158" s="58" t="s">
        <v>138</v>
      </c>
      <c r="B158" s="74">
        <f>AVERAGE(B138:B157)</f>
        <v>0.99062083341495111</v>
      </c>
      <c r="C158" s="75">
        <f>AVERAGE(C138:C157)</f>
        <v>1.4817472475986313</v>
      </c>
    </row>
    <row r="159" spans="1:3" ht="15.75" thickTop="1">
      <c r="A159" s="60"/>
      <c r="B159" s="60"/>
      <c r="C159" s="60"/>
    </row>
    <row r="161" spans="1:25" ht="15.75" thickBot="1">
      <c r="A161" s="101" t="s">
        <v>187</v>
      </c>
      <c r="B161" s="101"/>
      <c r="C161" s="101"/>
      <c r="D161" s="101"/>
      <c r="E161" s="101"/>
      <c r="F161" s="101"/>
      <c r="G161" s="1"/>
      <c r="H161" s="101" t="s">
        <v>189</v>
      </c>
      <c r="I161" s="101"/>
      <c r="J161" s="101"/>
      <c r="K161" s="101"/>
      <c r="L161" s="101"/>
      <c r="M161" s="101"/>
      <c r="N161" s="1"/>
      <c r="O161" s="101" t="s">
        <v>191</v>
      </c>
      <c r="P161" s="101"/>
      <c r="Q161" s="101"/>
      <c r="R161" s="101"/>
      <c r="S161" s="101"/>
      <c r="T161" s="101"/>
      <c r="U161" s="1"/>
    </row>
    <row r="162" spans="1:25" ht="16.5" thickTop="1" thickBot="1">
      <c r="A162" s="102"/>
      <c r="B162" s="2" t="s">
        <v>0</v>
      </c>
      <c r="C162" s="3" t="s">
        <v>1</v>
      </c>
      <c r="D162" s="3" t="s">
        <v>2</v>
      </c>
      <c r="E162" s="3" t="s">
        <v>3</v>
      </c>
      <c r="F162" s="4" t="s">
        <v>4</v>
      </c>
      <c r="G162" s="1"/>
      <c r="H162" s="102"/>
      <c r="I162" s="2" t="s">
        <v>0</v>
      </c>
      <c r="J162" s="3" t="s">
        <v>1</v>
      </c>
      <c r="K162" s="3" t="s">
        <v>2</v>
      </c>
      <c r="L162" s="3" t="s">
        <v>3</v>
      </c>
      <c r="M162" s="4" t="s">
        <v>4</v>
      </c>
      <c r="N162" s="1"/>
      <c r="O162" s="102"/>
      <c r="P162" s="2" t="s">
        <v>0</v>
      </c>
      <c r="Q162" s="3" t="s">
        <v>1</v>
      </c>
      <c r="R162" s="3" t="s">
        <v>2</v>
      </c>
      <c r="S162" s="3" t="s">
        <v>3</v>
      </c>
      <c r="T162" s="4" t="s">
        <v>4</v>
      </c>
      <c r="U162" s="1"/>
    </row>
    <row r="163" spans="1:25" ht="36.75" thickTop="1">
      <c r="A163" s="5" t="s">
        <v>180</v>
      </c>
      <c r="B163" s="6">
        <v>63</v>
      </c>
      <c r="C163" s="24">
        <v>-3.6881737999999999</v>
      </c>
      <c r="D163" s="24">
        <v>3.9160143999999999</v>
      </c>
      <c r="E163" s="79">
        <v>0.30417568253968263</v>
      </c>
      <c r="F163" s="80">
        <v>1.5751004489545235</v>
      </c>
      <c r="G163" s="1"/>
      <c r="H163" s="5" t="s">
        <v>181</v>
      </c>
      <c r="I163" s="6">
        <v>0</v>
      </c>
      <c r="J163" s="85"/>
      <c r="K163" s="85"/>
      <c r="L163" s="85"/>
      <c r="M163" s="86"/>
      <c r="N163" s="1"/>
      <c r="O163" s="5" t="s">
        <v>181</v>
      </c>
      <c r="P163" s="6">
        <v>1</v>
      </c>
      <c r="Q163" s="7">
        <v>19.655172409999999</v>
      </c>
      <c r="R163" s="7">
        <v>19.655172409999999</v>
      </c>
      <c r="S163" s="87">
        <v>19.655172409999999</v>
      </c>
      <c r="T163" s="88"/>
      <c r="U163" s="1"/>
    </row>
    <row r="164" spans="1:25" ht="36">
      <c r="A164" s="8" t="s">
        <v>181</v>
      </c>
      <c r="B164" s="9">
        <v>1</v>
      </c>
      <c r="C164" s="10">
        <v>19.655172409999999</v>
      </c>
      <c r="D164" s="10">
        <v>19.655172409999999</v>
      </c>
      <c r="E164" s="81">
        <v>19.655172409999999</v>
      </c>
      <c r="F164" s="82"/>
      <c r="G164" s="1"/>
      <c r="H164" s="8" t="s">
        <v>182</v>
      </c>
      <c r="I164" s="9">
        <v>6</v>
      </c>
      <c r="J164" s="10">
        <v>83.615819209999998</v>
      </c>
      <c r="K164" s="10">
        <v>135.50724640000001</v>
      </c>
      <c r="L164" s="81">
        <v>97.490264103333345</v>
      </c>
      <c r="M164" s="83">
        <v>20.132383831989884</v>
      </c>
      <c r="N164" s="1"/>
      <c r="O164" s="8" t="s">
        <v>182</v>
      </c>
      <c r="P164" s="9">
        <v>19</v>
      </c>
      <c r="Q164" s="10">
        <v>80.092592589999995</v>
      </c>
      <c r="R164" s="10">
        <v>129.06976739999999</v>
      </c>
      <c r="S164" s="81">
        <v>100.24400296578946</v>
      </c>
      <c r="T164" s="83">
        <v>13.113730608726181</v>
      </c>
      <c r="U164" s="1"/>
    </row>
    <row r="165" spans="1:25" ht="36">
      <c r="A165" s="8" t="s">
        <v>182</v>
      </c>
      <c r="B165" s="9">
        <v>25</v>
      </c>
      <c r="C165" s="10">
        <v>80.092592589999995</v>
      </c>
      <c r="D165" s="10">
        <v>135.50724640000001</v>
      </c>
      <c r="E165" s="81">
        <v>99.583105638800006</v>
      </c>
      <c r="F165" s="83">
        <v>14.65804951897343</v>
      </c>
      <c r="G165" s="1"/>
      <c r="H165" s="8" t="s">
        <v>183</v>
      </c>
      <c r="I165" s="9">
        <v>6</v>
      </c>
      <c r="J165" s="10">
        <v>13.7</v>
      </c>
      <c r="K165" s="10">
        <v>18.8</v>
      </c>
      <c r="L165" s="81">
        <v>16.649999999999999</v>
      </c>
      <c r="M165" s="83">
        <v>1.7919263377717294</v>
      </c>
      <c r="N165" s="1"/>
      <c r="O165" s="8" t="s">
        <v>183</v>
      </c>
      <c r="P165" s="9">
        <v>2</v>
      </c>
      <c r="Q165" s="10">
        <v>16.5</v>
      </c>
      <c r="R165" s="10">
        <v>17.100000000000001</v>
      </c>
      <c r="S165" s="81">
        <v>16.8</v>
      </c>
      <c r="T165" s="84">
        <v>0.42426406871192951</v>
      </c>
      <c r="U165" s="1"/>
    </row>
    <row r="166" spans="1:25" ht="36">
      <c r="A166" s="8" t="s">
        <v>183</v>
      </c>
      <c r="B166" s="9">
        <v>9</v>
      </c>
      <c r="C166" s="10">
        <v>13.7</v>
      </c>
      <c r="D166" s="10">
        <v>18.8</v>
      </c>
      <c r="E166" s="81">
        <v>16.622222222222224</v>
      </c>
      <c r="F166" s="83">
        <v>1.4394250395364274</v>
      </c>
      <c r="G166" s="1"/>
      <c r="H166" s="8" t="s">
        <v>184</v>
      </c>
      <c r="I166" s="9">
        <v>1</v>
      </c>
      <c r="J166" s="10">
        <v>129.9212598</v>
      </c>
      <c r="K166" s="10">
        <v>129.9212598</v>
      </c>
      <c r="L166" s="81">
        <v>129.9212598</v>
      </c>
      <c r="M166" s="82"/>
      <c r="N166" s="1"/>
      <c r="O166" s="8" t="s">
        <v>184</v>
      </c>
      <c r="P166" s="9">
        <v>0</v>
      </c>
      <c r="Q166" s="89"/>
      <c r="R166" s="89"/>
      <c r="S166" s="89"/>
      <c r="T166" s="90"/>
      <c r="U166" s="1"/>
    </row>
    <row r="167" spans="1:25" ht="36">
      <c r="A167" s="8" t="s">
        <v>184</v>
      </c>
      <c r="B167" s="9">
        <v>1</v>
      </c>
      <c r="C167" s="10">
        <v>129.9212598</v>
      </c>
      <c r="D167" s="10">
        <v>129.9212598</v>
      </c>
      <c r="E167" s="81">
        <v>129.9212598</v>
      </c>
      <c r="F167" s="82"/>
      <c r="G167" s="1"/>
      <c r="H167" s="8" t="s">
        <v>185</v>
      </c>
      <c r="I167" s="9">
        <v>2</v>
      </c>
      <c r="J167" s="10">
        <v>15.330188679999999</v>
      </c>
      <c r="K167" s="10">
        <v>16.015625</v>
      </c>
      <c r="L167" s="81">
        <v>15.67290684</v>
      </c>
      <c r="M167" s="84">
        <v>0.48467666994355296</v>
      </c>
      <c r="N167" s="1"/>
      <c r="O167" s="8" t="s">
        <v>185</v>
      </c>
      <c r="P167" s="9">
        <v>1</v>
      </c>
      <c r="Q167" s="10">
        <v>17.030567690000002</v>
      </c>
      <c r="R167" s="10">
        <v>17.030567690000002</v>
      </c>
      <c r="S167" s="81">
        <v>17.030567690000002</v>
      </c>
      <c r="T167" s="82"/>
      <c r="U167" s="1"/>
    </row>
    <row r="168" spans="1:25" ht="36">
      <c r="A168" s="8" t="s">
        <v>185</v>
      </c>
      <c r="B168" s="9">
        <v>3</v>
      </c>
      <c r="C168" s="10">
        <v>15.330188679999999</v>
      </c>
      <c r="D168" s="10">
        <v>17.030567690000002</v>
      </c>
      <c r="E168" s="81">
        <v>16.125460456666666</v>
      </c>
      <c r="F168" s="84">
        <v>0.8554940473597864</v>
      </c>
      <c r="G168" s="1"/>
      <c r="H168" s="8" t="s">
        <v>186</v>
      </c>
      <c r="I168" s="9">
        <v>14</v>
      </c>
      <c r="J168" s="10">
        <v>111</v>
      </c>
      <c r="K168" s="10">
        <v>151.06382980000001</v>
      </c>
      <c r="L168" s="81">
        <v>132.47160710714283</v>
      </c>
      <c r="M168" s="83">
        <v>11.819760516504827</v>
      </c>
      <c r="N168" s="1"/>
      <c r="O168" s="8" t="s">
        <v>186</v>
      </c>
      <c r="P168" s="9">
        <v>15</v>
      </c>
      <c r="Q168" s="10">
        <v>102.65486730000001</v>
      </c>
      <c r="R168" s="10">
        <v>134.51327430000001</v>
      </c>
      <c r="S168" s="81">
        <v>121.33767996666666</v>
      </c>
      <c r="T168" s="83">
        <v>10.236566907662628</v>
      </c>
      <c r="U168" s="1"/>
    </row>
    <row r="169" spans="1:25" ht="36.75" thickBot="1">
      <c r="A169" s="8" t="s">
        <v>186</v>
      </c>
      <c r="B169" s="9">
        <v>30</v>
      </c>
      <c r="C169" s="10">
        <v>102.65486730000001</v>
      </c>
      <c r="D169" s="10">
        <v>151.06382980000001</v>
      </c>
      <c r="E169" s="81">
        <v>126.58312620000001</v>
      </c>
      <c r="F169" s="83">
        <v>12.027962637858383</v>
      </c>
      <c r="G169" s="1"/>
      <c r="H169" s="14" t="s">
        <v>40</v>
      </c>
      <c r="I169" s="15">
        <v>0</v>
      </c>
      <c r="J169" s="16"/>
      <c r="K169" s="16"/>
      <c r="L169" s="16"/>
      <c r="M169" s="17"/>
      <c r="N169" s="1"/>
      <c r="O169" s="14" t="s">
        <v>40</v>
      </c>
      <c r="P169" s="15">
        <v>0</v>
      </c>
      <c r="Q169" s="16"/>
      <c r="R169" s="16"/>
      <c r="S169" s="16"/>
      <c r="T169" s="17"/>
      <c r="U169" s="1"/>
    </row>
    <row r="170" spans="1:25" ht="15.75" thickTop="1">
      <c r="G170" s="1"/>
      <c r="H170" s="103" t="s">
        <v>188</v>
      </c>
      <c r="I170" s="103"/>
      <c r="J170" s="103"/>
      <c r="K170" s="103"/>
      <c r="L170" s="103"/>
      <c r="M170" s="103"/>
      <c r="N170" s="1"/>
      <c r="O170" s="103" t="s">
        <v>190</v>
      </c>
      <c r="P170" s="103"/>
      <c r="Q170" s="103"/>
      <c r="R170" s="103"/>
      <c r="S170" s="103"/>
      <c r="T170" s="103"/>
      <c r="U170" s="1"/>
    </row>
    <row r="171" spans="1:25" ht="36">
      <c r="A171" s="34" t="s">
        <v>196</v>
      </c>
    </row>
    <row r="173" spans="1:25" ht="15.75" thickBot="1">
      <c r="A173" s="101" t="s">
        <v>179</v>
      </c>
      <c r="B173" s="101"/>
      <c r="C173" s="101"/>
      <c r="D173" s="101"/>
      <c r="E173" s="101"/>
      <c r="F173" s="101"/>
      <c r="G173" s="1"/>
      <c r="H173" s="101" t="s">
        <v>251</v>
      </c>
      <c r="I173" s="101"/>
      <c r="J173" s="101"/>
      <c r="K173" s="101"/>
      <c r="L173" s="101"/>
      <c r="M173" s="101"/>
      <c r="N173" s="1"/>
      <c r="O173" s="101" t="s">
        <v>252</v>
      </c>
      <c r="P173" s="101"/>
      <c r="Q173" s="101"/>
      <c r="R173" s="101"/>
      <c r="S173" s="101"/>
      <c r="T173" s="101"/>
      <c r="U173" s="1"/>
    </row>
    <row r="174" spans="1:25" ht="26.25" thickTop="1" thickBot="1">
      <c r="A174" s="102"/>
      <c r="B174" s="2" t="s">
        <v>0</v>
      </c>
      <c r="C174" s="3" t="s">
        <v>1</v>
      </c>
      <c r="D174" s="3" t="s">
        <v>2</v>
      </c>
      <c r="E174" s="3" t="s">
        <v>3</v>
      </c>
      <c r="F174" s="4" t="s">
        <v>4</v>
      </c>
      <c r="G174" s="1" t="s">
        <v>253</v>
      </c>
      <c r="H174" s="102"/>
      <c r="I174" s="2" t="s">
        <v>0</v>
      </c>
      <c r="J174" s="3" t="s">
        <v>1</v>
      </c>
      <c r="K174" s="3" t="s">
        <v>2</v>
      </c>
      <c r="L174" s="3" t="s">
        <v>3</v>
      </c>
      <c r="M174" s="4" t="s">
        <v>4</v>
      </c>
      <c r="N174" s="1"/>
      <c r="O174" s="102"/>
      <c r="P174" s="2" t="s">
        <v>0</v>
      </c>
      <c r="Q174" s="3" t="s">
        <v>1</v>
      </c>
      <c r="R174" s="3" t="s">
        <v>2</v>
      </c>
      <c r="S174" s="3" t="s">
        <v>3</v>
      </c>
      <c r="T174" s="4" t="s">
        <v>4</v>
      </c>
      <c r="U174" s="1"/>
      <c r="V174" s="95" t="s">
        <v>137</v>
      </c>
      <c r="X174" s="95" t="s">
        <v>96</v>
      </c>
      <c r="Y174" s="95" t="s">
        <v>97</v>
      </c>
    </row>
    <row r="175" spans="1:25" ht="24.75" thickTop="1">
      <c r="A175" s="5" t="s">
        <v>224</v>
      </c>
      <c r="B175" s="6">
        <v>24</v>
      </c>
      <c r="C175" s="94">
        <v>0</v>
      </c>
      <c r="D175" s="94">
        <v>4</v>
      </c>
      <c r="E175" s="20">
        <v>1.875</v>
      </c>
      <c r="F175" s="25">
        <v>1.2618998788920721</v>
      </c>
      <c r="G175" s="98">
        <f>AVERAGE(E175:E183)</f>
        <v>2.0165234864989765</v>
      </c>
      <c r="H175" s="5" t="s">
        <v>197</v>
      </c>
      <c r="I175" s="6">
        <v>13</v>
      </c>
      <c r="J175" s="94">
        <v>0</v>
      </c>
      <c r="K175" s="94">
        <v>3</v>
      </c>
      <c r="L175" s="20">
        <v>1.7692307692307692</v>
      </c>
      <c r="M175" s="18">
        <v>1.0919284281983379</v>
      </c>
      <c r="N175" s="1"/>
      <c r="O175" s="5" t="s">
        <v>197</v>
      </c>
      <c r="P175" s="6">
        <v>11</v>
      </c>
      <c r="Q175" s="94">
        <v>0</v>
      </c>
      <c r="R175" s="94">
        <v>4</v>
      </c>
      <c r="S175" s="20">
        <v>2</v>
      </c>
      <c r="T175" s="18">
        <v>1.4832396974191326</v>
      </c>
      <c r="U175" s="1">
        <f>AVERAGE(V175:V183)</f>
        <v>86.609102964006908</v>
      </c>
      <c r="V175" s="97">
        <f>(Y175/X175)*100</f>
        <v>113.04347826086958</v>
      </c>
      <c r="W175" s="5" t="s">
        <v>224</v>
      </c>
      <c r="X175" s="7">
        <v>1.7692307692307692</v>
      </c>
      <c r="Y175" s="7">
        <v>2</v>
      </c>
    </row>
    <row r="176" spans="1:25">
      <c r="A176" s="8" t="s">
        <v>225</v>
      </c>
      <c r="B176" s="9">
        <v>11</v>
      </c>
      <c r="C176" s="11">
        <v>1</v>
      </c>
      <c r="D176" s="11">
        <v>3</v>
      </c>
      <c r="E176" s="21">
        <v>1.9090909090909089</v>
      </c>
      <c r="F176" s="12">
        <v>0.70064904974537068</v>
      </c>
      <c r="G176" s="1"/>
      <c r="H176" s="8" t="s">
        <v>198</v>
      </c>
      <c r="I176" s="9">
        <v>4</v>
      </c>
      <c r="J176" s="11">
        <v>1</v>
      </c>
      <c r="K176" s="11">
        <v>3</v>
      </c>
      <c r="L176" s="21">
        <v>2</v>
      </c>
      <c r="M176" s="19">
        <v>0.81649658092772603</v>
      </c>
      <c r="N176" s="1"/>
      <c r="O176" s="8" t="s">
        <v>198</v>
      </c>
      <c r="P176" s="9">
        <v>7</v>
      </c>
      <c r="Q176" s="11">
        <v>1</v>
      </c>
      <c r="R176" s="11">
        <v>3</v>
      </c>
      <c r="S176" s="21">
        <v>1.857142857142857</v>
      </c>
      <c r="T176" s="19">
        <v>0.69006555934235425</v>
      </c>
      <c r="U176" s="1"/>
      <c r="V176" s="97">
        <f t="shared" ref="V176:V201" si="1">(Y176/X176)*100</f>
        <v>92.857142857142847</v>
      </c>
      <c r="W176" s="8" t="s">
        <v>225</v>
      </c>
      <c r="X176" s="10">
        <v>2</v>
      </c>
      <c r="Y176" s="10">
        <v>1.857142857142857</v>
      </c>
    </row>
    <row r="177" spans="1:25" ht="24">
      <c r="A177" s="8" t="s">
        <v>226</v>
      </c>
      <c r="B177" s="9">
        <v>33</v>
      </c>
      <c r="C177" s="11">
        <v>0</v>
      </c>
      <c r="D177" s="11">
        <v>4</v>
      </c>
      <c r="E177" s="21">
        <v>2.2727272727272729</v>
      </c>
      <c r="F177" s="13">
        <v>1.0975178606954215</v>
      </c>
      <c r="G177" s="1"/>
      <c r="H177" s="8" t="s">
        <v>199</v>
      </c>
      <c r="I177" s="9">
        <v>18</v>
      </c>
      <c r="J177" s="11">
        <v>0</v>
      </c>
      <c r="K177" s="11">
        <v>4</v>
      </c>
      <c r="L177" s="21">
        <v>2.3888888888888888</v>
      </c>
      <c r="M177" s="19">
        <v>1.1950332945836273</v>
      </c>
      <c r="N177" s="1"/>
      <c r="O177" s="8" t="s">
        <v>199</v>
      </c>
      <c r="P177" s="9">
        <v>14</v>
      </c>
      <c r="Q177" s="11">
        <v>0</v>
      </c>
      <c r="R177" s="11">
        <v>4</v>
      </c>
      <c r="S177" s="21">
        <v>2.1428571428571432</v>
      </c>
      <c r="T177" s="19">
        <v>1.0271051820261909</v>
      </c>
      <c r="U177" s="1"/>
      <c r="V177" s="97">
        <f t="shared" si="1"/>
        <v>89.700996677740889</v>
      </c>
      <c r="W177" s="8" t="s">
        <v>226</v>
      </c>
      <c r="X177" s="10">
        <v>2.3888888888888888</v>
      </c>
      <c r="Y177" s="10">
        <v>2.1428571428571432</v>
      </c>
    </row>
    <row r="178" spans="1:25" ht="24">
      <c r="A178" s="8" t="s">
        <v>227</v>
      </c>
      <c r="B178" s="9">
        <v>32</v>
      </c>
      <c r="C178" s="11">
        <v>0</v>
      </c>
      <c r="D178" s="11">
        <v>4</v>
      </c>
      <c r="E178" s="21">
        <v>2.2187500000000004</v>
      </c>
      <c r="F178" s="13">
        <v>1.1841527527880362</v>
      </c>
      <c r="G178" s="1"/>
      <c r="H178" s="8" t="s">
        <v>200</v>
      </c>
      <c r="I178" s="9">
        <v>17</v>
      </c>
      <c r="J178" s="11">
        <v>0</v>
      </c>
      <c r="K178" s="11">
        <v>4</v>
      </c>
      <c r="L178" s="21">
        <v>2.1764705882352935</v>
      </c>
      <c r="M178" s="19">
        <v>1.1850788010532811</v>
      </c>
      <c r="N178" s="1"/>
      <c r="O178" s="8" t="s">
        <v>200</v>
      </c>
      <c r="P178" s="9">
        <v>14</v>
      </c>
      <c r="Q178" s="11">
        <v>0</v>
      </c>
      <c r="R178" s="11">
        <v>4</v>
      </c>
      <c r="S178" s="21">
        <v>2.214285714285714</v>
      </c>
      <c r="T178" s="19">
        <v>1.2513728724621076</v>
      </c>
      <c r="U178" s="1"/>
      <c r="V178" s="97">
        <f t="shared" si="1"/>
        <v>101.73745173745175</v>
      </c>
      <c r="W178" s="8" t="s">
        <v>227</v>
      </c>
      <c r="X178" s="10">
        <v>2.1764705882352935</v>
      </c>
      <c r="Y178" s="10">
        <v>2.214285714285714</v>
      </c>
    </row>
    <row r="179" spans="1:25" ht="24">
      <c r="A179" s="8" t="s">
        <v>228</v>
      </c>
      <c r="B179" s="9">
        <v>9</v>
      </c>
      <c r="C179" s="11">
        <v>1</v>
      </c>
      <c r="D179" s="11">
        <v>3</v>
      </c>
      <c r="E179" s="21">
        <v>1.7777777777777777</v>
      </c>
      <c r="F179" s="12">
        <v>0.97182531580755005</v>
      </c>
      <c r="G179" s="1"/>
      <c r="H179" s="8" t="s">
        <v>201</v>
      </c>
      <c r="I179" s="9">
        <v>5</v>
      </c>
      <c r="J179" s="11">
        <v>1</v>
      </c>
      <c r="K179" s="11">
        <v>3</v>
      </c>
      <c r="L179" s="21">
        <v>2</v>
      </c>
      <c r="M179" s="19">
        <v>1</v>
      </c>
      <c r="N179" s="1"/>
      <c r="O179" s="8" t="s">
        <v>201</v>
      </c>
      <c r="P179" s="9">
        <v>4</v>
      </c>
      <c r="Q179" s="11">
        <v>1</v>
      </c>
      <c r="R179" s="11">
        <v>3</v>
      </c>
      <c r="S179" s="21">
        <v>1.5</v>
      </c>
      <c r="T179" s="19">
        <v>1</v>
      </c>
      <c r="U179" s="1"/>
      <c r="V179" s="97">
        <f t="shared" si="1"/>
        <v>75</v>
      </c>
      <c r="W179" s="8" t="s">
        <v>228</v>
      </c>
      <c r="X179" s="10">
        <v>2</v>
      </c>
      <c r="Y179" s="10">
        <v>1.5</v>
      </c>
    </row>
    <row r="180" spans="1:25" ht="24">
      <c r="A180" s="8" t="s">
        <v>229</v>
      </c>
      <c r="B180" s="9">
        <v>33</v>
      </c>
      <c r="C180" s="11">
        <v>0</v>
      </c>
      <c r="D180" s="11">
        <v>3</v>
      </c>
      <c r="E180" s="21">
        <v>1.9090909090909089</v>
      </c>
      <c r="F180" s="12">
        <v>0.7650014854412196</v>
      </c>
      <c r="G180" s="1"/>
      <c r="H180" s="8" t="s">
        <v>202</v>
      </c>
      <c r="I180" s="9">
        <v>17</v>
      </c>
      <c r="J180" s="11">
        <v>1</v>
      </c>
      <c r="K180" s="11">
        <v>3</v>
      </c>
      <c r="L180" s="21">
        <v>2</v>
      </c>
      <c r="M180" s="19">
        <v>0.79056941504209477</v>
      </c>
      <c r="N180" s="1"/>
      <c r="O180" s="8" t="s">
        <v>202</v>
      </c>
      <c r="P180" s="9">
        <v>15</v>
      </c>
      <c r="Q180" s="11">
        <v>0</v>
      </c>
      <c r="R180" s="11">
        <v>3</v>
      </c>
      <c r="S180" s="21">
        <v>1.7999999999999998</v>
      </c>
      <c r="T180" s="19">
        <v>0.77459666924148329</v>
      </c>
      <c r="U180" s="1"/>
      <c r="V180" s="97">
        <f t="shared" si="1"/>
        <v>89.999999999999986</v>
      </c>
      <c r="W180" s="8" t="s">
        <v>229</v>
      </c>
      <c r="X180" s="10">
        <v>2</v>
      </c>
      <c r="Y180" s="10">
        <v>1.7999999999999998</v>
      </c>
    </row>
    <row r="181" spans="1:25" ht="24">
      <c r="A181" s="8" t="s">
        <v>254</v>
      </c>
      <c r="B181" s="9">
        <v>6</v>
      </c>
      <c r="C181" s="11">
        <v>2</v>
      </c>
      <c r="D181" s="11">
        <v>2</v>
      </c>
      <c r="E181" s="21">
        <v>2</v>
      </c>
      <c r="F181" s="13">
        <v>0</v>
      </c>
      <c r="G181" s="1"/>
      <c r="H181" s="8" t="s">
        <v>203</v>
      </c>
      <c r="I181" s="9">
        <v>3</v>
      </c>
      <c r="J181" s="11">
        <v>2</v>
      </c>
      <c r="K181" s="11">
        <v>2</v>
      </c>
      <c r="L181" s="21">
        <v>2</v>
      </c>
      <c r="M181" s="19">
        <v>0</v>
      </c>
      <c r="N181" s="1"/>
      <c r="O181" s="8" t="s">
        <v>203</v>
      </c>
      <c r="P181" s="9">
        <v>3</v>
      </c>
      <c r="Q181" s="11">
        <v>2</v>
      </c>
      <c r="R181" s="11">
        <v>2</v>
      </c>
      <c r="S181" s="21">
        <v>2</v>
      </c>
      <c r="T181" s="19">
        <v>0</v>
      </c>
      <c r="U181" s="1"/>
      <c r="V181" s="97">
        <f t="shared" si="1"/>
        <v>100</v>
      </c>
      <c r="W181" s="8" t="s">
        <v>230</v>
      </c>
      <c r="X181" s="10">
        <v>2</v>
      </c>
      <c r="Y181" s="10">
        <v>2</v>
      </c>
    </row>
    <row r="182" spans="1:25" ht="36">
      <c r="A182" s="8" t="s">
        <v>231</v>
      </c>
      <c r="B182" s="9">
        <v>6</v>
      </c>
      <c r="C182" s="11">
        <v>0</v>
      </c>
      <c r="D182" s="11">
        <v>3</v>
      </c>
      <c r="E182" s="21">
        <v>1.8333333333333335</v>
      </c>
      <c r="F182" s="12">
        <v>0.98319208025017513</v>
      </c>
      <c r="G182" s="1"/>
      <c r="H182" s="8" t="s">
        <v>204</v>
      </c>
      <c r="I182" s="9">
        <v>3</v>
      </c>
      <c r="J182" s="11">
        <v>2</v>
      </c>
      <c r="K182" s="11">
        <v>3</v>
      </c>
      <c r="L182" s="21">
        <v>2.3333333333333335</v>
      </c>
      <c r="M182" s="19">
        <v>0.57735026918962573</v>
      </c>
      <c r="N182" s="1"/>
      <c r="O182" s="8" t="s">
        <v>204</v>
      </c>
      <c r="P182" s="9">
        <v>3</v>
      </c>
      <c r="Q182" s="11">
        <v>0</v>
      </c>
      <c r="R182" s="11">
        <v>2</v>
      </c>
      <c r="S182" s="21">
        <v>1.3333333333333333</v>
      </c>
      <c r="T182" s="19">
        <v>1.1547005383792515</v>
      </c>
      <c r="U182" s="1"/>
      <c r="V182" s="97">
        <f t="shared" si="1"/>
        <v>57.142857142857139</v>
      </c>
      <c r="W182" s="8" t="s">
        <v>231</v>
      </c>
      <c r="X182" s="10">
        <v>2.3333333333333335</v>
      </c>
      <c r="Y182" s="10">
        <v>1.3333333333333333</v>
      </c>
    </row>
    <row r="183" spans="1:25" ht="24">
      <c r="A183" s="8" t="s">
        <v>232</v>
      </c>
      <c r="B183" s="9">
        <v>17</v>
      </c>
      <c r="C183" s="11">
        <v>0</v>
      </c>
      <c r="D183" s="11">
        <v>4</v>
      </c>
      <c r="E183" s="21">
        <v>2.3529411764705888</v>
      </c>
      <c r="F183" s="13">
        <v>1.2718675476729209</v>
      </c>
      <c r="G183" s="1"/>
      <c r="H183" s="8" t="s">
        <v>205</v>
      </c>
      <c r="I183" s="9">
        <v>8</v>
      </c>
      <c r="J183" s="11">
        <v>1</v>
      </c>
      <c r="K183" s="11">
        <v>4</v>
      </c>
      <c r="L183" s="21">
        <v>3</v>
      </c>
      <c r="M183" s="19">
        <v>1.0690449676496976</v>
      </c>
      <c r="N183" s="1"/>
      <c r="O183" s="8" t="s">
        <v>205</v>
      </c>
      <c r="P183" s="9">
        <v>5</v>
      </c>
      <c r="Q183" s="11">
        <v>1</v>
      </c>
      <c r="R183" s="11">
        <v>3</v>
      </c>
      <c r="S183" s="21">
        <v>1.8</v>
      </c>
      <c r="T183" s="19">
        <v>1.0954451150103321</v>
      </c>
      <c r="U183" s="1"/>
      <c r="V183" s="97">
        <f t="shared" si="1"/>
        <v>60</v>
      </c>
      <c r="W183" s="8" t="s">
        <v>232</v>
      </c>
      <c r="X183" s="10">
        <v>3</v>
      </c>
      <c r="Y183" s="10">
        <v>1.8</v>
      </c>
    </row>
    <row r="184" spans="1:25" ht="24">
      <c r="A184" s="8" t="s">
        <v>233</v>
      </c>
      <c r="B184" s="9">
        <v>24</v>
      </c>
      <c r="C184" s="11">
        <v>0</v>
      </c>
      <c r="D184" s="11">
        <v>3</v>
      </c>
      <c r="E184" s="21">
        <v>1.7916666666666663</v>
      </c>
      <c r="F184" s="12">
        <v>0.93153294262114295</v>
      </c>
      <c r="G184" s="1">
        <v>1.79</v>
      </c>
      <c r="H184" s="8" t="s">
        <v>206</v>
      </c>
      <c r="I184" s="9">
        <v>12</v>
      </c>
      <c r="J184" s="11">
        <v>0</v>
      </c>
      <c r="K184" s="11">
        <v>3</v>
      </c>
      <c r="L184" s="21">
        <v>1.5833333333333333</v>
      </c>
      <c r="M184" s="19">
        <v>0.99620491989562188</v>
      </c>
      <c r="N184" s="1"/>
      <c r="O184" s="8" t="s">
        <v>206</v>
      </c>
      <c r="P184" s="9">
        <v>12</v>
      </c>
      <c r="Q184" s="11">
        <v>1</v>
      </c>
      <c r="R184" s="11">
        <v>3</v>
      </c>
      <c r="S184" s="21">
        <v>2</v>
      </c>
      <c r="T184" s="19">
        <v>0.85280286542244166</v>
      </c>
      <c r="U184" s="1" t="s">
        <v>257</v>
      </c>
      <c r="V184" s="97">
        <f t="shared" si="1"/>
        <v>126.31578947368422</v>
      </c>
      <c r="W184" s="8" t="s">
        <v>233</v>
      </c>
      <c r="X184" s="10">
        <v>1.5833333333333333</v>
      </c>
      <c r="Y184" s="10">
        <v>2</v>
      </c>
    </row>
    <row r="185" spans="1:25" ht="24">
      <c r="A185" s="8" t="s">
        <v>234</v>
      </c>
      <c r="B185" s="9">
        <v>28</v>
      </c>
      <c r="C185" s="11">
        <v>0</v>
      </c>
      <c r="D185" s="11">
        <v>3</v>
      </c>
      <c r="E185" s="21">
        <v>1.821428571428571</v>
      </c>
      <c r="F185" s="12">
        <v>0.8189230248533258</v>
      </c>
      <c r="G185" s="98">
        <f>AVERAGE(E185:E191)</f>
        <v>1.5055351572066955</v>
      </c>
      <c r="H185" s="8" t="s">
        <v>207</v>
      </c>
      <c r="I185" s="9">
        <v>10</v>
      </c>
      <c r="J185" s="11">
        <v>0</v>
      </c>
      <c r="K185" s="11">
        <v>3</v>
      </c>
      <c r="L185" s="21">
        <v>1.5000000000000002</v>
      </c>
      <c r="M185" s="19">
        <v>0.97182531580754994</v>
      </c>
      <c r="N185" s="1"/>
      <c r="O185" s="8" t="s">
        <v>207</v>
      </c>
      <c r="P185" s="9">
        <v>18</v>
      </c>
      <c r="Q185" s="11">
        <v>0</v>
      </c>
      <c r="R185" s="11">
        <v>3</v>
      </c>
      <c r="S185" s="21">
        <v>2.0000000000000004</v>
      </c>
      <c r="T185" s="19">
        <v>0.6859943405700355</v>
      </c>
      <c r="U185" s="99">
        <f>AVERAGE(V185:V191)</f>
        <v>104.85086342229199</v>
      </c>
      <c r="V185" s="97">
        <f t="shared" si="1"/>
        <v>133.33333333333334</v>
      </c>
      <c r="W185" s="8" t="s">
        <v>234</v>
      </c>
      <c r="X185" s="10">
        <v>1.5000000000000002</v>
      </c>
      <c r="Y185" s="10">
        <v>2.0000000000000004</v>
      </c>
    </row>
    <row r="186" spans="1:25" ht="36">
      <c r="A186" s="8" t="s">
        <v>235</v>
      </c>
      <c r="B186" s="9">
        <v>8</v>
      </c>
      <c r="C186" s="11">
        <v>0</v>
      </c>
      <c r="D186" s="11">
        <v>3</v>
      </c>
      <c r="E186" s="21">
        <v>1.875</v>
      </c>
      <c r="F186" s="13">
        <v>1.1259916264596033</v>
      </c>
      <c r="G186" s="1"/>
      <c r="H186" s="8" t="s">
        <v>208</v>
      </c>
      <c r="I186" s="9">
        <v>2</v>
      </c>
      <c r="J186" s="11">
        <v>2</v>
      </c>
      <c r="K186" s="11">
        <v>2</v>
      </c>
      <c r="L186" s="21">
        <v>2</v>
      </c>
      <c r="M186" s="19">
        <v>0</v>
      </c>
      <c r="N186" s="1"/>
      <c r="O186" s="8" t="s">
        <v>208</v>
      </c>
      <c r="P186" s="9">
        <v>6</v>
      </c>
      <c r="Q186" s="11">
        <v>0</v>
      </c>
      <c r="R186" s="11">
        <v>3</v>
      </c>
      <c r="S186" s="21">
        <v>1.8333333333333333</v>
      </c>
      <c r="T186" s="19">
        <v>1.3291601358251257</v>
      </c>
      <c r="U186" s="1"/>
      <c r="V186" s="97">
        <f t="shared" si="1"/>
        <v>91.666666666666657</v>
      </c>
      <c r="W186" s="8" t="s">
        <v>235</v>
      </c>
      <c r="X186" s="10">
        <v>2</v>
      </c>
      <c r="Y186" s="10">
        <v>1.8333333333333333</v>
      </c>
    </row>
    <row r="187" spans="1:25">
      <c r="A187" s="8" t="s">
        <v>236</v>
      </c>
      <c r="B187" s="9">
        <v>13</v>
      </c>
      <c r="C187" s="11">
        <v>0</v>
      </c>
      <c r="D187" s="11">
        <v>4</v>
      </c>
      <c r="E187" s="21">
        <v>0.84615384615384637</v>
      </c>
      <c r="F187" s="13">
        <v>1.2810252304406973</v>
      </c>
      <c r="G187" s="1"/>
      <c r="H187" s="8" t="s">
        <v>209</v>
      </c>
      <c r="I187" s="9">
        <v>3</v>
      </c>
      <c r="J187" s="11">
        <v>0</v>
      </c>
      <c r="K187" s="11">
        <v>3</v>
      </c>
      <c r="L187" s="21">
        <v>1.3333333333333333</v>
      </c>
      <c r="M187" s="19">
        <v>1.5275252316519465</v>
      </c>
      <c r="N187" s="1"/>
      <c r="O187" s="8" t="s">
        <v>209</v>
      </c>
      <c r="P187" s="9">
        <v>10</v>
      </c>
      <c r="Q187" s="11">
        <v>0</v>
      </c>
      <c r="R187" s="11">
        <v>4</v>
      </c>
      <c r="S187" s="21">
        <v>0.7</v>
      </c>
      <c r="T187" s="19">
        <v>1.2516655570345725</v>
      </c>
      <c r="U187" s="1"/>
      <c r="V187" s="97">
        <f t="shared" si="1"/>
        <v>52.5</v>
      </c>
      <c r="W187" s="8" t="s">
        <v>236</v>
      </c>
      <c r="X187" s="10">
        <v>1.3333333333333333</v>
      </c>
      <c r="Y187" s="92">
        <v>0.7</v>
      </c>
    </row>
    <row r="188" spans="1:25">
      <c r="A188" s="8" t="s">
        <v>237</v>
      </c>
      <c r="B188" s="9">
        <v>17</v>
      </c>
      <c r="C188" s="11">
        <v>0</v>
      </c>
      <c r="D188" s="11">
        <v>4</v>
      </c>
      <c r="E188" s="21">
        <v>2.2352941176470589</v>
      </c>
      <c r="F188" s="13">
        <v>1.3004524099667143</v>
      </c>
      <c r="G188" s="1"/>
      <c r="H188" s="8" t="s">
        <v>210</v>
      </c>
      <c r="I188" s="9">
        <v>4</v>
      </c>
      <c r="J188" s="11">
        <v>0</v>
      </c>
      <c r="K188" s="11">
        <v>4</v>
      </c>
      <c r="L188" s="21">
        <v>2</v>
      </c>
      <c r="M188" s="19">
        <v>1.8257418583505538</v>
      </c>
      <c r="N188" s="1"/>
      <c r="O188" s="8" t="s">
        <v>210</v>
      </c>
      <c r="P188" s="9">
        <v>13</v>
      </c>
      <c r="Q188" s="11">
        <v>0</v>
      </c>
      <c r="R188" s="11">
        <v>4</v>
      </c>
      <c r="S188" s="21">
        <v>2.3076923076923079</v>
      </c>
      <c r="T188" s="19">
        <v>1.1821319289469756</v>
      </c>
      <c r="U188" s="1"/>
      <c r="V188" s="97">
        <f t="shared" si="1"/>
        <v>115.3846153846154</v>
      </c>
      <c r="W188" s="8" t="s">
        <v>237</v>
      </c>
      <c r="X188" s="10">
        <v>2</v>
      </c>
      <c r="Y188" s="10">
        <v>2.3076923076923079</v>
      </c>
    </row>
    <row r="189" spans="1:25" ht="24">
      <c r="A189" s="8" t="s">
        <v>238</v>
      </c>
      <c r="B189" s="9">
        <v>24</v>
      </c>
      <c r="C189" s="11">
        <v>0</v>
      </c>
      <c r="D189" s="11">
        <v>3</v>
      </c>
      <c r="E189" s="21">
        <v>0.99999999999999978</v>
      </c>
      <c r="F189" s="12">
        <v>0.88465173692938281</v>
      </c>
      <c r="G189" s="1"/>
      <c r="H189" s="8" t="s">
        <v>211</v>
      </c>
      <c r="I189" s="9">
        <v>8</v>
      </c>
      <c r="J189" s="11">
        <v>0</v>
      </c>
      <c r="K189" s="11">
        <v>2</v>
      </c>
      <c r="L189" s="21">
        <v>0.75000000000000011</v>
      </c>
      <c r="M189" s="19">
        <v>0.88640526042791823</v>
      </c>
      <c r="N189" s="1"/>
      <c r="O189" s="8" t="s">
        <v>211</v>
      </c>
      <c r="P189" s="9">
        <v>16</v>
      </c>
      <c r="Q189" s="11">
        <v>0</v>
      </c>
      <c r="R189" s="11">
        <v>3</v>
      </c>
      <c r="S189" s="21">
        <v>1.125</v>
      </c>
      <c r="T189" s="19">
        <v>0.8850612031567836</v>
      </c>
      <c r="U189" s="1"/>
      <c r="V189" s="97">
        <f t="shared" si="1"/>
        <v>149.99999999999997</v>
      </c>
      <c r="W189" s="8" t="s">
        <v>238</v>
      </c>
      <c r="X189" s="92">
        <v>0.75000000000000011</v>
      </c>
      <c r="Y189" s="10">
        <v>1.125</v>
      </c>
    </row>
    <row r="190" spans="1:25" ht="36">
      <c r="A190" s="8" t="s">
        <v>239</v>
      </c>
      <c r="B190" s="9">
        <v>6</v>
      </c>
      <c r="C190" s="11">
        <v>1</v>
      </c>
      <c r="D190" s="11">
        <v>3</v>
      </c>
      <c r="E190" s="21">
        <v>1.5</v>
      </c>
      <c r="F190" s="12">
        <v>0.83666002653407556</v>
      </c>
      <c r="G190" s="1"/>
      <c r="H190" s="8" t="s">
        <v>212</v>
      </c>
      <c r="I190" s="9">
        <v>2</v>
      </c>
      <c r="J190" s="11">
        <v>1</v>
      </c>
      <c r="K190" s="11">
        <v>2</v>
      </c>
      <c r="L190" s="21">
        <v>1.5</v>
      </c>
      <c r="M190" s="19">
        <v>0.70710678118654757</v>
      </c>
      <c r="N190" s="1"/>
      <c r="O190" s="8" t="s">
        <v>212</v>
      </c>
      <c r="P190" s="9">
        <v>4</v>
      </c>
      <c r="Q190" s="11">
        <v>1</v>
      </c>
      <c r="R190" s="11">
        <v>3</v>
      </c>
      <c r="S190" s="21">
        <v>1.5</v>
      </c>
      <c r="T190" s="19">
        <v>1</v>
      </c>
      <c r="U190" s="1"/>
      <c r="V190" s="97">
        <f t="shared" si="1"/>
        <v>100</v>
      </c>
      <c r="W190" s="8" t="s">
        <v>239</v>
      </c>
      <c r="X190" s="10">
        <v>1.5</v>
      </c>
      <c r="Y190" s="10">
        <v>1.5</v>
      </c>
    </row>
    <row r="191" spans="1:25" ht="24">
      <c r="A191" s="8" t="s">
        <v>240</v>
      </c>
      <c r="B191" s="9">
        <v>23</v>
      </c>
      <c r="C191" s="11">
        <v>0</v>
      </c>
      <c r="D191" s="11">
        <v>2</v>
      </c>
      <c r="E191" s="21">
        <v>1.2608695652173914</v>
      </c>
      <c r="F191" s="12">
        <v>0.68870044315018186</v>
      </c>
      <c r="G191" s="1"/>
      <c r="H191" s="8" t="s">
        <v>213</v>
      </c>
      <c r="I191" s="9">
        <v>9</v>
      </c>
      <c r="J191" s="11">
        <v>0</v>
      </c>
      <c r="K191" s="11">
        <v>2</v>
      </c>
      <c r="L191" s="21">
        <v>1.3333333333333333</v>
      </c>
      <c r="M191" s="19">
        <v>0.70710678118654746</v>
      </c>
      <c r="N191" s="1"/>
      <c r="O191" s="8" t="s">
        <v>213</v>
      </c>
      <c r="P191" s="9">
        <v>14</v>
      </c>
      <c r="Q191" s="11">
        <v>0</v>
      </c>
      <c r="R191" s="11">
        <v>2</v>
      </c>
      <c r="S191" s="21">
        <v>1.2142857142857144</v>
      </c>
      <c r="T191" s="19">
        <v>0.69929320675306794</v>
      </c>
      <c r="U191" s="1"/>
      <c r="V191" s="97">
        <f t="shared" si="1"/>
        <v>91.071428571428584</v>
      </c>
      <c r="W191" s="8" t="s">
        <v>240</v>
      </c>
      <c r="X191" s="10">
        <v>1.3333333333333333</v>
      </c>
      <c r="Y191" s="10">
        <v>1.2142857142857144</v>
      </c>
    </row>
    <row r="192" spans="1:25" ht="24">
      <c r="A192" s="8" t="s">
        <v>241</v>
      </c>
      <c r="B192" s="9">
        <v>5</v>
      </c>
      <c r="C192" s="11">
        <v>1</v>
      </c>
      <c r="D192" s="11">
        <v>4</v>
      </c>
      <c r="E192" s="21">
        <v>1.6</v>
      </c>
      <c r="F192" s="13">
        <v>1.3416407864998738</v>
      </c>
      <c r="G192" s="98">
        <f>AVERAGE(E192:E195)</f>
        <v>1.6788054968287529</v>
      </c>
      <c r="H192" s="8" t="s">
        <v>214</v>
      </c>
      <c r="I192" s="9">
        <v>4</v>
      </c>
      <c r="J192" s="11">
        <v>1</v>
      </c>
      <c r="K192" s="11">
        <v>4</v>
      </c>
      <c r="L192" s="21">
        <v>1.75</v>
      </c>
      <c r="M192" s="19">
        <v>1.5</v>
      </c>
      <c r="N192" s="1"/>
      <c r="O192" s="8" t="s">
        <v>214</v>
      </c>
      <c r="P192" s="9">
        <v>1</v>
      </c>
      <c r="Q192" s="11">
        <v>1</v>
      </c>
      <c r="R192" s="11">
        <v>1</v>
      </c>
      <c r="S192" s="21">
        <v>1</v>
      </c>
      <c r="T192" s="19"/>
      <c r="U192" s="99">
        <f>AVERAGE(V192:V195)</f>
        <v>73.605032467532453</v>
      </c>
      <c r="V192" s="97">
        <f t="shared" si="1"/>
        <v>57.142857142857139</v>
      </c>
      <c r="W192" s="8" t="s">
        <v>241</v>
      </c>
      <c r="X192" s="10">
        <v>1.75</v>
      </c>
      <c r="Y192" s="10">
        <v>1</v>
      </c>
    </row>
    <row r="193" spans="1:25" ht="24">
      <c r="A193" s="8" t="s">
        <v>242</v>
      </c>
      <c r="B193" s="9">
        <v>44</v>
      </c>
      <c r="C193" s="11">
        <v>0</v>
      </c>
      <c r="D193" s="11">
        <v>4</v>
      </c>
      <c r="E193" s="21">
        <v>1.5454545454545459</v>
      </c>
      <c r="F193" s="12">
        <v>0.87483009525293187</v>
      </c>
      <c r="G193" s="1"/>
      <c r="H193" s="8" t="s">
        <v>215</v>
      </c>
      <c r="I193" s="9">
        <v>18</v>
      </c>
      <c r="J193" s="11">
        <v>0</v>
      </c>
      <c r="K193" s="11">
        <v>4</v>
      </c>
      <c r="L193" s="21">
        <v>1.3888888888888893</v>
      </c>
      <c r="M193" s="19">
        <v>0.97852763878660121</v>
      </c>
      <c r="N193" s="1"/>
      <c r="O193" s="8" t="s">
        <v>215</v>
      </c>
      <c r="P193" s="9">
        <v>5</v>
      </c>
      <c r="Q193" s="11">
        <v>1</v>
      </c>
      <c r="R193" s="11">
        <v>2</v>
      </c>
      <c r="S193" s="21">
        <v>1.4</v>
      </c>
      <c r="T193" s="19">
        <v>0.54772255750516607</v>
      </c>
      <c r="U193" s="1"/>
      <c r="V193" s="97">
        <f t="shared" si="1"/>
        <v>100.79999999999995</v>
      </c>
      <c r="W193" s="8" t="s">
        <v>242</v>
      </c>
      <c r="X193" s="10">
        <v>1.3888888888888893</v>
      </c>
      <c r="Y193" s="10">
        <v>1.4</v>
      </c>
    </row>
    <row r="194" spans="1:25" ht="36">
      <c r="A194" s="8" t="s">
        <v>243</v>
      </c>
      <c r="B194" s="9">
        <v>43</v>
      </c>
      <c r="C194" s="11">
        <v>0</v>
      </c>
      <c r="D194" s="11">
        <v>4</v>
      </c>
      <c r="E194" s="21">
        <v>2.0697674418604652</v>
      </c>
      <c r="F194" s="12">
        <v>0.88358977869255995</v>
      </c>
      <c r="G194" s="1"/>
      <c r="H194" s="8" t="s">
        <v>216</v>
      </c>
      <c r="I194" s="9">
        <v>17</v>
      </c>
      <c r="J194" s="11">
        <v>0</v>
      </c>
      <c r="K194" s="11">
        <v>4</v>
      </c>
      <c r="L194" s="21">
        <v>1.9411764705882353</v>
      </c>
      <c r="M194" s="19">
        <v>1.0289915108550529</v>
      </c>
      <c r="N194" s="1"/>
      <c r="O194" s="8" t="s">
        <v>216</v>
      </c>
      <c r="P194" s="9">
        <v>5</v>
      </c>
      <c r="Q194" s="11">
        <v>1</v>
      </c>
      <c r="R194" s="11">
        <v>3</v>
      </c>
      <c r="S194" s="21">
        <v>1.8</v>
      </c>
      <c r="T194" s="19">
        <v>0.83666002653407556</v>
      </c>
      <c r="U194" s="1"/>
      <c r="V194" s="97">
        <f t="shared" si="1"/>
        <v>92.72727272727272</v>
      </c>
      <c r="W194" s="8" t="s">
        <v>243</v>
      </c>
      <c r="X194" s="10">
        <v>1.9411764705882353</v>
      </c>
      <c r="Y194" s="10">
        <v>1.8</v>
      </c>
    </row>
    <row r="195" spans="1:25" ht="24">
      <c r="A195" s="8" t="s">
        <v>244</v>
      </c>
      <c r="B195" s="9">
        <v>18</v>
      </c>
      <c r="C195" s="11">
        <v>0</v>
      </c>
      <c r="D195" s="11">
        <v>3</v>
      </c>
      <c r="E195" s="21">
        <v>1.5</v>
      </c>
      <c r="F195" s="13">
        <v>1.0431851677040118</v>
      </c>
      <c r="G195" s="1"/>
      <c r="H195" s="8" t="s">
        <v>217</v>
      </c>
      <c r="I195" s="9">
        <v>14</v>
      </c>
      <c r="J195" s="11">
        <v>1</v>
      </c>
      <c r="K195" s="11">
        <v>3</v>
      </c>
      <c r="L195" s="21">
        <v>1.7142857142857142</v>
      </c>
      <c r="M195" s="19">
        <v>0.82542030585555692</v>
      </c>
      <c r="N195" s="1"/>
      <c r="O195" s="8" t="s">
        <v>217</v>
      </c>
      <c r="P195" s="9">
        <v>4</v>
      </c>
      <c r="Q195" s="11">
        <v>0</v>
      </c>
      <c r="R195" s="11">
        <v>3</v>
      </c>
      <c r="S195" s="21">
        <v>0.75</v>
      </c>
      <c r="T195" s="19">
        <v>1.5</v>
      </c>
      <c r="U195" s="1"/>
      <c r="V195" s="97">
        <f t="shared" si="1"/>
        <v>43.75</v>
      </c>
      <c r="W195" s="8" t="s">
        <v>244</v>
      </c>
      <c r="X195" s="10">
        <v>1.7142857142857142</v>
      </c>
      <c r="Y195" s="92">
        <v>0.75</v>
      </c>
    </row>
    <row r="196" spans="1:25" ht="36">
      <c r="A196" s="8" t="s">
        <v>245</v>
      </c>
      <c r="B196" s="9">
        <v>70</v>
      </c>
      <c r="C196" s="11">
        <v>0</v>
      </c>
      <c r="D196" s="11">
        <v>4</v>
      </c>
      <c r="E196" s="21">
        <v>1.8857142857142859</v>
      </c>
      <c r="F196" s="13">
        <v>1.1362646296037788</v>
      </c>
      <c r="G196" s="98">
        <f>AVERAGE(E196:E198)</f>
        <v>1.8088183421516755</v>
      </c>
      <c r="H196" s="8" t="s">
        <v>218</v>
      </c>
      <c r="I196" s="9">
        <v>36</v>
      </c>
      <c r="J196" s="11">
        <v>0</v>
      </c>
      <c r="K196" s="11">
        <v>4</v>
      </c>
      <c r="L196" s="21">
        <v>2.083333333333333</v>
      </c>
      <c r="M196" s="19">
        <v>1.1051825964195108</v>
      </c>
      <c r="N196" s="1"/>
      <c r="O196" s="8" t="s">
        <v>218</v>
      </c>
      <c r="P196" s="9">
        <v>34</v>
      </c>
      <c r="Q196" s="11">
        <v>0</v>
      </c>
      <c r="R196" s="11">
        <v>4</v>
      </c>
      <c r="S196" s="21">
        <v>1.6764705882352939</v>
      </c>
      <c r="T196" s="19">
        <v>1.1473444500181811</v>
      </c>
      <c r="U196" s="99">
        <f>AVERAGE(V196:V198)</f>
        <v>108.40861099684628</v>
      </c>
      <c r="V196" s="97">
        <f t="shared" si="1"/>
        <v>80.470588235294116</v>
      </c>
      <c r="W196" s="8" t="s">
        <v>245</v>
      </c>
      <c r="X196" s="10">
        <v>2.083333333333333</v>
      </c>
      <c r="Y196" s="10">
        <v>1.6764705882352939</v>
      </c>
    </row>
    <row r="197" spans="1:25" ht="48">
      <c r="A197" s="8" t="s">
        <v>246</v>
      </c>
      <c r="B197" s="9">
        <v>27</v>
      </c>
      <c r="C197" s="11">
        <v>0</v>
      </c>
      <c r="D197" s="11">
        <v>3</v>
      </c>
      <c r="E197" s="21">
        <v>1.7407407407407407</v>
      </c>
      <c r="F197" s="12">
        <v>0.94431874477736155</v>
      </c>
      <c r="G197" s="1"/>
      <c r="H197" s="8" t="s">
        <v>219</v>
      </c>
      <c r="I197" s="9">
        <v>16</v>
      </c>
      <c r="J197" s="11">
        <v>0</v>
      </c>
      <c r="K197" s="11">
        <v>3</v>
      </c>
      <c r="L197" s="21">
        <v>1.625</v>
      </c>
      <c r="M197" s="19">
        <v>0.9574271077563381</v>
      </c>
      <c r="N197" s="1"/>
      <c r="O197" s="8" t="s">
        <v>219</v>
      </c>
      <c r="P197" s="9">
        <v>11</v>
      </c>
      <c r="Q197" s="11">
        <v>0</v>
      </c>
      <c r="R197" s="11">
        <v>3</v>
      </c>
      <c r="S197" s="21">
        <v>1.9090909090909092</v>
      </c>
      <c r="T197" s="19">
        <v>0.94387980744853883</v>
      </c>
      <c r="U197" s="1"/>
      <c r="V197" s="97">
        <f t="shared" si="1"/>
        <v>117.48251748251748</v>
      </c>
      <c r="W197" s="8" t="s">
        <v>246</v>
      </c>
      <c r="X197" s="10">
        <v>1.625</v>
      </c>
      <c r="Y197" s="10">
        <v>1.9090909090909092</v>
      </c>
    </row>
    <row r="198" spans="1:25" ht="36">
      <c r="A198" s="8" t="s">
        <v>247</v>
      </c>
      <c r="B198" s="9">
        <v>15</v>
      </c>
      <c r="C198" s="11">
        <v>0</v>
      </c>
      <c r="D198" s="11">
        <v>3</v>
      </c>
      <c r="E198" s="21">
        <v>1.7999999999999998</v>
      </c>
      <c r="F198" s="13">
        <v>1.0141851056742199</v>
      </c>
      <c r="G198" s="1"/>
      <c r="H198" s="8" t="s">
        <v>220</v>
      </c>
      <c r="I198" s="9">
        <v>7</v>
      </c>
      <c r="J198" s="11">
        <v>0</v>
      </c>
      <c r="K198" s="11">
        <v>3</v>
      </c>
      <c r="L198" s="21">
        <v>1.5714285714285714</v>
      </c>
      <c r="M198" s="19">
        <v>0.9759000729485332</v>
      </c>
      <c r="N198" s="1"/>
      <c r="O198" s="8" t="s">
        <v>220</v>
      </c>
      <c r="P198" s="9">
        <v>8</v>
      </c>
      <c r="Q198" s="11">
        <v>0</v>
      </c>
      <c r="R198" s="11">
        <v>3</v>
      </c>
      <c r="S198" s="21">
        <v>2</v>
      </c>
      <c r="T198" s="19">
        <v>1.0690449676496976</v>
      </c>
      <c r="U198" s="1"/>
      <c r="V198" s="97">
        <f t="shared" si="1"/>
        <v>127.27272727272727</v>
      </c>
      <c r="W198" s="8" t="s">
        <v>247</v>
      </c>
      <c r="X198" s="10">
        <v>1.5714285714285714</v>
      </c>
      <c r="Y198" s="10">
        <v>2</v>
      </c>
    </row>
    <row r="199" spans="1:25" ht="24">
      <c r="A199" s="8" t="s">
        <v>248</v>
      </c>
      <c r="B199" s="9">
        <v>18</v>
      </c>
      <c r="C199" s="11">
        <v>0</v>
      </c>
      <c r="D199" s="11">
        <v>4</v>
      </c>
      <c r="E199" s="21">
        <v>1.7777777777777775</v>
      </c>
      <c r="F199" s="13">
        <v>1.2153699778283713</v>
      </c>
      <c r="G199" s="98">
        <f>AVERAGE(E199:E201)</f>
        <v>1.5901727498823686</v>
      </c>
      <c r="H199" s="8" t="s">
        <v>221</v>
      </c>
      <c r="I199" s="9">
        <v>9</v>
      </c>
      <c r="J199" s="11">
        <v>0</v>
      </c>
      <c r="K199" s="11">
        <v>4</v>
      </c>
      <c r="L199" s="21">
        <v>2</v>
      </c>
      <c r="M199" s="19">
        <v>1.3228756555322954</v>
      </c>
      <c r="N199" s="1"/>
      <c r="O199" s="8" t="s">
        <v>221</v>
      </c>
      <c r="P199" s="9">
        <v>9</v>
      </c>
      <c r="Q199" s="11">
        <v>0</v>
      </c>
      <c r="R199" s="11">
        <v>4</v>
      </c>
      <c r="S199" s="21">
        <v>1.5555555555555556</v>
      </c>
      <c r="T199" s="19">
        <v>1.1303883305208779</v>
      </c>
      <c r="U199" s="99">
        <f>AVERAGE(V199:V201)</f>
        <v>100.63657407407409</v>
      </c>
      <c r="V199" s="97">
        <f t="shared" si="1"/>
        <v>77.777777777777786</v>
      </c>
      <c r="W199" s="8" t="s">
        <v>248</v>
      </c>
      <c r="X199" s="10">
        <v>2</v>
      </c>
      <c r="Y199" s="10">
        <v>1.5555555555555556</v>
      </c>
    </row>
    <row r="200" spans="1:25" ht="24">
      <c r="A200" s="8" t="s">
        <v>249</v>
      </c>
      <c r="B200" s="9">
        <v>29</v>
      </c>
      <c r="C200" s="11">
        <v>0</v>
      </c>
      <c r="D200" s="11">
        <v>3</v>
      </c>
      <c r="E200" s="21">
        <v>1.4137931034482756</v>
      </c>
      <c r="F200" s="12">
        <v>0.94556262085106701</v>
      </c>
      <c r="G200" s="1"/>
      <c r="H200" s="8" t="s">
        <v>222</v>
      </c>
      <c r="I200" s="9">
        <v>13</v>
      </c>
      <c r="J200" s="11">
        <v>0</v>
      </c>
      <c r="K200" s="11">
        <v>3</v>
      </c>
      <c r="L200" s="21">
        <v>1.3846153846153846</v>
      </c>
      <c r="M200" s="19">
        <v>0.76794764778830438</v>
      </c>
      <c r="N200" s="1"/>
      <c r="O200" s="8" t="s">
        <v>222</v>
      </c>
      <c r="P200" s="9">
        <v>16</v>
      </c>
      <c r="Q200" s="11">
        <v>0</v>
      </c>
      <c r="R200" s="11">
        <v>3</v>
      </c>
      <c r="S200" s="21">
        <v>1.4375</v>
      </c>
      <c r="T200" s="19">
        <v>1.0935416468216166</v>
      </c>
      <c r="U200" s="1"/>
      <c r="V200" s="97">
        <f t="shared" si="1"/>
        <v>103.81944444444444</v>
      </c>
      <c r="W200" s="8" t="s">
        <v>249</v>
      </c>
      <c r="X200" s="10">
        <v>1.3846153846153846</v>
      </c>
      <c r="Y200" s="10">
        <v>1.4375</v>
      </c>
    </row>
    <row r="201" spans="1:25" ht="36">
      <c r="A201" s="8" t="s">
        <v>250</v>
      </c>
      <c r="B201" s="9">
        <v>19</v>
      </c>
      <c r="C201" s="11">
        <v>0</v>
      </c>
      <c r="D201" s="11">
        <v>3</v>
      </c>
      <c r="E201" s="21">
        <v>1.5789473684210522</v>
      </c>
      <c r="F201" s="12">
        <v>0.90159053737049799</v>
      </c>
      <c r="G201" s="1"/>
      <c r="H201" s="8" t="s">
        <v>223</v>
      </c>
      <c r="I201" s="9">
        <v>11</v>
      </c>
      <c r="J201" s="11">
        <v>0</v>
      </c>
      <c r="K201" s="11">
        <v>3</v>
      </c>
      <c r="L201" s="21">
        <v>1.4545454545454544</v>
      </c>
      <c r="M201" s="19">
        <v>0.9341987329938275</v>
      </c>
      <c r="N201" s="1"/>
      <c r="O201" s="8" t="s">
        <v>223</v>
      </c>
      <c r="P201" s="9">
        <v>8</v>
      </c>
      <c r="Q201" s="11">
        <v>1</v>
      </c>
      <c r="R201" s="11">
        <v>3</v>
      </c>
      <c r="S201" s="21">
        <v>1.75</v>
      </c>
      <c r="T201" s="19">
        <v>0.88640526042791834</v>
      </c>
      <c r="U201" s="1"/>
      <c r="V201" s="97">
        <f t="shared" si="1"/>
        <v>120.31250000000003</v>
      </c>
      <c r="W201" s="8" t="s">
        <v>250</v>
      </c>
      <c r="X201" s="10">
        <v>1.4545454545454544</v>
      </c>
      <c r="Y201" s="10">
        <v>1.75</v>
      </c>
    </row>
    <row r="202" spans="1:25" ht="24.75" thickBot="1">
      <c r="H202" s="14" t="s">
        <v>40</v>
      </c>
      <c r="I202" s="15">
        <v>0</v>
      </c>
      <c r="J202" s="16"/>
      <c r="K202" s="16"/>
      <c r="L202" s="16"/>
      <c r="M202" s="17"/>
      <c r="N202" s="1"/>
      <c r="O202" s="14" t="s">
        <v>40</v>
      </c>
      <c r="P202" s="15">
        <v>0</v>
      </c>
      <c r="Q202" s="16"/>
      <c r="R202" s="16"/>
      <c r="S202" s="16"/>
      <c r="T202" s="17"/>
      <c r="U202" s="1"/>
      <c r="V202" s="97">
        <f>AVERAGE(V175:V201)</f>
        <v>94.863312784765981</v>
      </c>
      <c r="W202" s="96" t="s">
        <v>138</v>
      </c>
      <c r="X202" s="36">
        <f>AVERAGE(X175:X201)</f>
        <v>1.7993036073101427</v>
      </c>
      <c r="Y202" s="36">
        <f>AVERAGE(Y175:Y201)</f>
        <v>1.652094350215265</v>
      </c>
    </row>
    <row r="203" spans="1:25" ht="15.75" thickTop="1">
      <c r="C203" t="s">
        <v>255</v>
      </c>
      <c r="D203" s="37">
        <f>AVERAGE(E194,E193,E191,E189,E187,E185,E180,E177,E175)</f>
        <v>1.6222769057703337</v>
      </c>
      <c r="H203" s="103" t="s">
        <v>41</v>
      </c>
      <c r="I203" s="103"/>
      <c r="J203" s="103"/>
      <c r="K203" s="103"/>
      <c r="L203" s="103"/>
      <c r="M203" s="103"/>
      <c r="N203" s="1"/>
      <c r="O203" s="103" t="s">
        <v>43</v>
      </c>
      <c r="P203" s="103"/>
      <c r="Q203" s="103"/>
      <c r="R203" s="103"/>
      <c r="S203" s="103"/>
      <c r="T203" s="103"/>
      <c r="U203" s="1"/>
    </row>
    <row r="204" spans="1:25">
      <c r="C204" t="s">
        <v>256</v>
      </c>
      <c r="D204" s="37">
        <f>AVERAGE(E201,E200,E199,E198,E197,E196,E195,E192,E191,E190,E188,E186,E184,E183,E182,E181,E179,E178,E176)</f>
        <v>1.7921945695950452</v>
      </c>
    </row>
    <row r="207" spans="1:25" ht="15.75" thickBot="1">
      <c r="A207" s="101" t="s">
        <v>258</v>
      </c>
      <c r="B207" s="101"/>
      <c r="C207" s="101"/>
      <c r="D207" s="101"/>
      <c r="E207" s="101"/>
      <c r="F207" s="101"/>
      <c r="G207" s="1"/>
      <c r="H207" s="1"/>
    </row>
    <row r="208" spans="1:25" ht="16.5" thickTop="1" thickBot="1">
      <c r="A208" s="102"/>
      <c r="B208" s="3" t="s">
        <v>192</v>
      </c>
      <c r="C208" s="3" t="s">
        <v>193</v>
      </c>
      <c r="D208" s="1"/>
    </row>
    <row r="209" spans="1:41" ht="15.75" thickTop="1">
      <c r="A209" s="5" t="s">
        <v>224</v>
      </c>
      <c r="B209" s="7">
        <v>2.9999999999999996</v>
      </c>
      <c r="C209" s="7">
        <v>1.2</v>
      </c>
      <c r="D209" s="1"/>
      <c r="AD209" s="1"/>
    </row>
    <row r="210" spans="1:41">
      <c r="A210" s="8" t="s">
        <v>229</v>
      </c>
      <c r="B210" s="10">
        <v>2</v>
      </c>
      <c r="C210" s="10">
        <v>1.8333333333333333</v>
      </c>
      <c r="D210" s="1"/>
      <c r="AD210" s="1"/>
    </row>
    <row r="211" spans="1:41">
      <c r="A211" s="8" t="s">
        <v>234</v>
      </c>
      <c r="B211" s="10">
        <v>1.7222222222222219</v>
      </c>
      <c r="C211" s="10">
        <v>1.8571428571428572</v>
      </c>
      <c r="D211" s="1"/>
    </row>
    <row r="212" spans="1:41">
      <c r="A212" s="8" t="s">
        <v>237</v>
      </c>
      <c r="B212" s="10">
        <v>1.9999999999999998</v>
      </c>
      <c r="C212" s="10">
        <v>2.8</v>
      </c>
      <c r="D212" s="1"/>
    </row>
    <row r="213" spans="1:41">
      <c r="A213" s="8" t="s">
        <v>238</v>
      </c>
      <c r="B213" s="92">
        <v>0.76470588235294112</v>
      </c>
      <c r="C213" s="10">
        <v>1.6</v>
      </c>
      <c r="D213" s="1"/>
    </row>
    <row r="214" spans="1:41">
      <c r="A214" s="8" t="s">
        <v>240</v>
      </c>
      <c r="B214" s="10">
        <v>1.2352941176470589</v>
      </c>
      <c r="C214" s="10">
        <v>1.4</v>
      </c>
      <c r="D214" s="1"/>
    </row>
    <row r="215" spans="1:41">
      <c r="A215" s="8" t="s">
        <v>244</v>
      </c>
      <c r="B215" s="10">
        <v>1.4000000000000001</v>
      </c>
      <c r="C215" s="10">
        <v>1.6</v>
      </c>
      <c r="D215" s="1"/>
      <c r="E215" s="1"/>
      <c r="F215" s="78"/>
      <c r="G215" s="78"/>
      <c r="H215" s="78"/>
      <c r="I215" s="78"/>
      <c r="J215" s="78"/>
      <c r="K215" s="1"/>
    </row>
    <row r="216" spans="1:41">
      <c r="A216" s="8" t="s">
        <v>245</v>
      </c>
      <c r="B216" s="10">
        <v>1.7727272727272723</v>
      </c>
      <c r="C216" s="10">
        <v>1.8076923076923077</v>
      </c>
      <c r="D216" s="1"/>
      <c r="E216" s="1"/>
      <c r="F216" s="78"/>
      <c r="G216" s="78"/>
      <c r="H216" s="78"/>
      <c r="I216" s="78"/>
      <c r="J216" s="78"/>
      <c r="K216" s="1"/>
    </row>
    <row r="217" spans="1:41">
      <c r="A217" s="8" t="s">
        <v>246</v>
      </c>
      <c r="B217" s="10">
        <v>1.6666666666666665</v>
      </c>
      <c r="C217" s="10">
        <v>1.8888888888888893</v>
      </c>
      <c r="D217" s="1"/>
    </row>
    <row r="218" spans="1:41">
      <c r="A218" s="8" t="s">
        <v>259</v>
      </c>
      <c r="B218" s="10">
        <v>1.5</v>
      </c>
      <c r="C218" s="10">
        <v>2</v>
      </c>
      <c r="D218" s="1"/>
      <c r="E218" s="1"/>
    </row>
    <row r="219" spans="1:41">
      <c r="A219" s="8" t="s">
        <v>248</v>
      </c>
      <c r="B219" s="10">
        <v>1.5</v>
      </c>
      <c r="C219" s="10">
        <v>1.7272727272727273</v>
      </c>
      <c r="D219" s="1"/>
      <c r="E219" s="1"/>
    </row>
    <row r="220" spans="1:41">
      <c r="A220" s="8" t="s">
        <v>249</v>
      </c>
      <c r="B220" s="92">
        <v>0.66666666666666663</v>
      </c>
      <c r="C220" s="10">
        <v>1.75</v>
      </c>
      <c r="D220" s="1"/>
      <c r="E220" s="1"/>
    </row>
    <row r="221" spans="1:41">
      <c r="A221" s="8" t="s">
        <v>250</v>
      </c>
      <c r="B221" s="10">
        <v>1.4</v>
      </c>
      <c r="C221" s="10">
        <v>1.7777777777777777</v>
      </c>
      <c r="D221" s="1"/>
      <c r="E221" s="1"/>
    </row>
    <row r="222" spans="1:41" customFormat="1">
      <c r="A222" s="78"/>
      <c r="B222" s="78"/>
      <c r="C222" s="78"/>
      <c r="D222" s="78"/>
      <c r="E222" s="78"/>
      <c r="F222" s="78"/>
    </row>
    <row r="223" spans="1:41" customFormat="1" ht="15.75" thickBot="1">
      <c r="A223" s="105" t="s">
        <v>52</v>
      </c>
      <c r="B223" s="105"/>
      <c r="C223" s="105"/>
      <c r="D223" s="105"/>
      <c r="E223" s="105"/>
      <c r="F223" s="105"/>
      <c r="G223" s="105"/>
      <c r="H223" s="105"/>
      <c r="I223" s="105"/>
      <c r="J223" s="105"/>
      <c r="K223" s="105"/>
      <c r="L223" s="105"/>
      <c r="M223" s="105"/>
      <c r="N223" s="105"/>
      <c r="O223" s="105"/>
      <c r="P223" s="105"/>
      <c r="Q223" s="105"/>
      <c r="R223" s="105"/>
      <c r="S223" s="105"/>
      <c r="T223" s="105"/>
      <c r="U223" s="105"/>
      <c r="V223" s="105"/>
      <c r="W223" s="105"/>
      <c r="X223" s="105"/>
      <c r="Y223" s="105"/>
      <c r="Z223" s="105"/>
      <c r="AA223" s="50"/>
    </row>
    <row r="224" spans="1:41" customFormat="1" ht="50.25" thickTop="1" thickBot="1">
      <c r="A224" s="106"/>
      <c r="B224" s="51" t="s">
        <v>197</v>
      </c>
      <c r="C224" s="52" t="s">
        <v>202</v>
      </c>
      <c r="D224" s="52" t="s">
        <v>207</v>
      </c>
      <c r="E224" s="52" t="s">
        <v>210</v>
      </c>
      <c r="F224" s="52" t="s">
        <v>211</v>
      </c>
      <c r="G224" s="52" t="s">
        <v>213</v>
      </c>
      <c r="H224" s="52" t="s">
        <v>217</v>
      </c>
      <c r="I224" s="52" t="s">
        <v>218</v>
      </c>
      <c r="J224" s="52" t="s">
        <v>219</v>
      </c>
      <c r="K224" s="52" t="s">
        <v>220</v>
      </c>
      <c r="L224" s="52" t="s">
        <v>221</v>
      </c>
      <c r="M224" s="52" t="s">
        <v>222</v>
      </c>
      <c r="N224" s="53" t="s">
        <v>223</v>
      </c>
      <c r="O224" s="50"/>
    </row>
    <row r="225" spans="1:41" customFormat="1" ht="24.75" thickTop="1">
      <c r="A225" s="54" t="s">
        <v>45</v>
      </c>
      <c r="B225" s="63">
        <v>3</v>
      </c>
      <c r="C225" s="64">
        <v>20.5</v>
      </c>
      <c r="D225" s="64">
        <v>62</v>
      </c>
      <c r="E225" s="64">
        <v>18</v>
      </c>
      <c r="F225" s="64">
        <v>23</v>
      </c>
      <c r="G225" s="64">
        <v>38.5</v>
      </c>
      <c r="H225" s="64">
        <v>22</v>
      </c>
      <c r="I225" s="64">
        <v>275.5</v>
      </c>
      <c r="J225" s="64">
        <v>59.5</v>
      </c>
      <c r="K225" s="64">
        <v>16</v>
      </c>
      <c r="L225" s="64">
        <v>30.5</v>
      </c>
      <c r="M225" s="64">
        <v>14</v>
      </c>
      <c r="N225" s="65">
        <v>17.5</v>
      </c>
      <c r="O225" s="50"/>
    </row>
    <row r="226" spans="1:41" customFormat="1" ht="24">
      <c r="A226" s="55" t="s">
        <v>46</v>
      </c>
      <c r="B226" s="66">
        <v>18</v>
      </c>
      <c r="C226" s="67">
        <v>41.5</v>
      </c>
      <c r="D226" s="67">
        <v>233</v>
      </c>
      <c r="E226" s="67">
        <v>84</v>
      </c>
      <c r="F226" s="67">
        <v>176</v>
      </c>
      <c r="G226" s="67">
        <v>191.5</v>
      </c>
      <c r="H226" s="67">
        <v>77</v>
      </c>
      <c r="I226" s="67">
        <v>528.5</v>
      </c>
      <c r="J226" s="67">
        <v>179.5</v>
      </c>
      <c r="K226" s="67">
        <v>52</v>
      </c>
      <c r="L226" s="67">
        <v>51.5</v>
      </c>
      <c r="M226" s="67">
        <v>35</v>
      </c>
      <c r="N226" s="57">
        <v>32.5</v>
      </c>
      <c r="O226" s="50"/>
    </row>
    <row r="227" spans="1:41" customFormat="1">
      <c r="A227" s="55" t="s">
        <v>47</v>
      </c>
      <c r="B227" s="66">
        <v>-2.4697288190326563</v>
      </c>
      <c r="C227" s="69">
        <v>-0.53056811556342631</v>
      </c>
      <c r="D227" s="69">
        <v>-7.0650650566549567E-2</v>
      </c>
      <c r="E227" s="67">
        <v>-1.103343495046935</v>
      </c>
      <c r="F227" s="67">
        <v>-1.6159230529312607</v>
      </c>
      <c r="G227" s="69">
        <v>-0.34258032123051585</v>
      </c>
      <c r="H227" s="69">
        <v>-0.38056219755369364</v>
      </c>
      <c r="I227" s="69">
        <v>-0.22464429101686492</v>
      </c>
      <c r="J227" s="69">
        <v>-0.5060194307285466</v>
      </c>
      <c r="K227" s="67">
        <v>-1.0866736823023722</v>
      </c>
      <c r="L227" s="69">
        <v>-0.26295979613384574</v>
      </c>
      <c r="M227" s="67">
        <v>-2.1380156947766102</v>
      </c>
      <c r="N227" s="56">
        <v>-0.70575087048316099</v>
      </c>
      <c r="O227" s="50"/>
    </row>
    <row r="228" spans="1:41" customFormat="1" ht="24">
      <c r="A228" s="55" t="s">
        <v>48</v>
      </c>
      <c r="B228" s="68">
        <v>1.3521551137958734E-2</v>
      </c>
      <c r="C228" s="69">
        <v>0.59571809545041476</v>
      </c>
      <c r="D228" s="69">
        <v>0.9436757977733008</v>
      </c>
      <c r="E228" s="69">
        <v>0.26987802486521623</v>
      </c>
      <c r="F228" s="69">
        <v>0.10611095071885264</v>
      </c>
      <c r="G228" s="69">
        <v>0.73191420855017608</v>
      </c>
      <c r="H228" s="69">
        <v>0.70352813614191967</v>
      </c>
      <c r="I228" s="69">
        <v>0.82225600613757255</v>
      </c>
      <c r="J228" s="69">
        <v>0.61284300919066637</v>
      </c>
      <c r="K228" s="69">
        <v>0.27718104887902234</v>
      </c>
      <c r="L228" s="69">
        <v>0.79258156688453252</v>
      </c>
      <c r="M228" s="69">
        <v>3.2515469443157197E-2</v>
      </c>
      <c r="N228" s="56">
        <v>0.48034307955024247</v>
      </c>
      <c r="O228" s="50"/>
    </row>
    <row r="229" spans="1:41" customFormat="1" ht="36.75" thickBot="1">
      <c r="A229" s="58" t="s">
        <v>49</v>
      </c>
      <c r="B229" s="70" t="s">
        <v>286</v>
      </c>
      <c r="C229" s="71" t="s">
        <v>287</v>
      </c>
      <c r="D229" s="71" t="s">
        <v>288</v>
      </c>
      <c r="E229" s="71" t="s">
        <v>289</v>
      </c>
      <c r="F229" s="71" t="s">
        <v>290</v>
      </c>
      <c r="G229" s="71" t="s">
        <v>291</v>
      </c>
      <c r="H229" s="71" t="s">
        <v>292</v>
      </c>
      <c r="I229" s="59"/>
      <c r="J229" s="71" t="s">
        <v>293</v>
      </c>
      <c r="K229" s="71" t="s">
        <v>294</v>
      </c>
      <c r="L229" s="71" t="s">
        <v>295</v>
      </c>
      <c r="M229" s="71" t="s">
        <v>296</v>
      </c>
      <c r="N229" s="72" t="s">
        <v>297</v>
      </c>
      <c r="O229" s="50"/>
    </row>
    <row r="230" spans="1:41" customFormat="1" ht="15.75" thickTop="1">
      <c r="A230" s="104" t="s">
        <v>285</v>
      </c>
      <c r="B230" s="104"/>
      <c r="C230" s="104"/>
      <c r="D230" s="104"/>
      <c r="E230" s="10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4"/>
      <c r="Y230" s="104"/>
      <c r="Z230" s="104"/>
      <c r="AA230" s="50"/>
    </row>
    <row r="231" spans="1:41" customFormat="1">
      <c r="A231" s="104" t="s">
        <v>51</v>
      </c>
      <c r="B231" s="104"/>
      <c r="C231" s="104"/>
      <c r="D231" s="104"/>
      <c r="E231" s="10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4"/>
      <c r="Y231" s="104"/>
      <c r="Z231" s="104"/>
      <c r="AA231" s="50"/>
    </row>
    <row r="232" spans="1:41" customFormat="1">
      <c r="A232" s="100"/>
      <c r="B232" s="100"/>
      <c r="C232" s="100"/>
      <c r="D232" s="100"/>
      <c r="E232" s="100"/>
      <c r="F232" s="100"/>
    </row>
    <row r="233" spans="1:41" customFormat="1">
      <c r="A233" s="78"/>
      <c r="B233" s="78"/>
      <c r="C233" s="78"/>
      <c r="D233" s="78"/>
      <c r="E233" s="78"/>
      <c r="F233" s="78"/>
    </row>
    <row r="235" spans="1:41" customFormat="1" ht="15.75" customHeight="1" thickBot="1">
      <c r="A235" s="107" t="s">
        <v>175</v>
      </c>
      <c r="B235" s="107"/>
      <c r="C235" s="107"/>
      <c r="D235" s="107"/>
      <c r="E235" s="107"/>
      <c r="F235" s="107"/>
    </row>
    <row r="236" spans="1:41" customFormat="1" ht="16.5" thickTop="1" thickBot="1">
      <c r="A236" s="77"/>
      <c r="B236" s="3" t="s">
        <v>260</v>
      </c>
      <c r="C236" s="95" t="s">
        <v>261</v>
      </c>
    </row>
    <row r="237" spans="1:41" customFormat="1" ht="15.75" thickTop="1">
      <c r="A237" s="5" t="s">
        <v>224</v>
      </c>
      <c r="B237" s="7">
        <v>1.7142857142857142</v>
      </c>
      <c r="C237" s="20">
        <v>1.875</v>
      </c>
    </row>
    <row r="238" spans="1:41" customFormat="1">
      <c r="A238" s="8" t="s">
        <v>226</v>
      </c>
      <c r="B238" s="92">
        <v>0.95999999999999985</v>
      </c>
      <c r="C238" s="21">
        <v>2.2727272727272729</v>
      </c>
    </row>
    <row r="239" spans="1:41" customFormat="1">
      <c r="A239" s="8" t="s">
        <v>227</v>
      </c>
      <c r="B239" s="10">
        <v>1.0434782608695656</v>
      </c>
      <c r="C239" s="21">
        <v>2.2187500000000004</v>
      </c>
    </row>
    <row r="240" spans="1:41" customFormat="1">
      <c r="A240" s="8" t="s">
        <v>229</v>
      </c>
      <c r="B240" s="10">
        <v>1.25</v>
      </c>
      <c r="C240" s="21">
        <v>1.9090909090909089</v>
      </c>
    </row>
    <row r="241" spans="1:41" customFormat="1">
      <c r="A241" s="8" t="s">
        <v>254</v>
      </c>
      <c r="B241" s="92">
        <v>0.71428571428571419</v>
      </c>
      <c r="C241" s="21">
        <v>2</v>
      </c>
    </row>
    <row r="242" spans="1:41" customFormat="1">
      <c r="A242" s="8" t="s">
        <v>234</v>
      </c>
      <c r="B242" s="10">
        <v>1.5714285714285714</v>
      </c>
      <c r="C242" s="21">
        <v>1.821428571428571</v>
      </c>
    </row>
    <row r="243" spans="1:41" customFormat="1">
      <c r="A243" s="8" t="s">
        <v>237</v>
      </c>
      <c r="B243" s="10">
        <v>1.5</v>
      </c>
      <c r="C243" s="21">
        <v>2.2352941176470589</v>
      </c>
    </row>
    <row r="244" spans="1:41" customFormat="1">
      <c r="A244" s="8" t="s">
        <v>238</v>
      </c>
      <c r="B244" s="92">
        <v>0.49999999999999994</v>
      </c>
      <c r="C244" s="21">
        <v>0.99999999999999978</v>
      </c>
    </row>
    <row r="245" spans="1:41" customFormat="1">
      <c r="A245" s="8" t="s">
        <v>240</v>
      </c>
      <c r="B245" s="10">
        <v>1.0714285714285714</v>
      </c>
      <c r="C245" s="21">
        <v>1.2608695652173914</v>
      </c>
    </row>
    <row r="246" spans="1:41" customFormat="1">
      <c r="A246" s="8" t="s">
        <v>242</v>
      </c>
      <c r="B246" s="92">
        <v>0.80952380952380942</v>
      </c>
      <c r="C246" s="21">
        <v>1.5454545454545459</v>
      </c>
    </row>
    <row r="247" spans="1:41" customFormat="1">
      <c r="A247" s="8" t="s">
        <v>243</v>
      </c>
      <c r="B247" s="10">
        <v>1.3000000000000003</v>
      </c>
      <c r="C247" s="21">
        <v>2.0697674418604652</v>
      </c>
    </row>
    <row r="248" spans="1:41" customFormat="1">
      <c r="A248" s="8" t="s">
        <v>244</v>
      </c>
      <c r="B248" s="92">
        <v>0.83333333333333337</v>
      </c>
      <c r="C248" s="21">
        <v>1.5</v>
      </c>
    </row>
    <row r="249" spans="1:41" customFormat="1">
      <c r="B249" s="36">
        <f>AVERAGE(B237:B248)</f>
        <v>1.1056469979296069</v>
      </c>
      <c r="C249" s="36">
        <f>AVERAGE(C237:C248)</f>
        <v>1.8090318686188513</v>
      </c>
    </row>
    <row r="251" spans="1:41" customFormat="1" ht="15.75" thickBot="1"/>
    <row r="252" spans="1:41" customFormat="1" ht="16.5" thickTop="1" thickBot="1">
      <c r="A252" s="108" t="s">
        <v>262</v>
      </c>
      <c r="B252" s="109" t="s">
        <v>263</v>
      </c>
      <c r="C252" s="109" t="s">
        <v>264</v>
      </c>
      <c r="D252" s="109" t="s">
        <v>265</v>
      </c>
      <c r="E252" s="109" t="s">
        <v>266</v>
      </c>
      <c r="F252" s="109" t="s">
        <v>267</v>
      </c>
      <c r="G252" s="109" t="s">
        <v>268</v>
      </c>
      <c r="H252" s="109" t="s">
        <v>269</v>
      </c>
    </row>
    <row r="253" spans="1:41" customFormat="1" ht="16.5" thickTop="1" thickBot="1">
      <c r="A253" s="110">
        <v>27</v>
      </c>
      <c r="B253" s="111">
        <v>19</v>
      </c>
      <c r="C253" s="111">
        <v>27</v>
      </c>
      <c r="D253" s="111">
        <v>19</v>
      </c>
      <c r="E253" s="111">
        <v>27</v>
      </c>
      <c r="F253" s="111">
        <v>5</v>
      </c>
      <c r="G253" s="111">
        <v>11</v>
      </c>
      <c r="H253" s="111">
        <v>21</v>
      </c>
    </row>
    <row r="254" spans="1:41" customFormat="1" ht="15.75" thickBot="1">
      <c r="A254" s="112">
        <v>1.44</v>
      </c>
      <c r="B254" s="113">
        <v>0.05</v>
      </c>
      <c r="C254" s="113">
        <v>0</v>
      </c>
      <c r="D254" s="113">
        <v>1.1599999999999999</v>
      </c>
      <c r="E254" s="113">
        <v>1.22</v>
      </c>
      <c r="F254" s="113">
        <v>1.2</v>
      </c>
      <c r="G254" s="113">
        <v>1.36</v>
      </c>
      <c r="H254" s="113">
        <v>0.86</v>
      </c>
      <c r="I254">
        <f>AVERAGE(A254:H254)</f>
        <v>0.91125000000000012</v>
      </c>
    </row>
    <row r="255" spans="1:41" customFormat="1" ht="15.75" thickBot="1">
      <c r="A255" s="114">
        <v>1.1499999999999999</v>
      </c>
      <c r="B255" s="115">
        <v>0.22</v>
      </c>
      <c r="C255" s="115">
        <v>0</v>
      </c>
      <c r="D255" s="115">
        <v>0.76</v>
      </c>
      <c r="E255" s="115">
        <v>0.84</v>
      </c>
      <c r="F255" s="115">
        <v>0.83</v>
      </c>
      <c r="G255" s="115">
        <v>0.8</v>
      </c>
      <c r="H255" s="115">
        <v>0.79</v>
      </c>
    </row>
    <row r="256" spans="1:41" customFormat="1" ht="16.5" thickTop="1" thickBot="1">
      <c r="A256" s="112">
        <v>21</v>
      </c>
      <c r="B256" s="113">
        <v>19</v>
      </c>
      <c r="C256" s="113">
        <v>22</v>
      </c>
      <c r="D256" s="113">
        <v>20</v>
      </c>
      <c r="E256" s="113">
        <v>22</v>
      </c>
      <c r="F256" s="113">
        <v>0</v>
      </c>
      <c r="G256" s="113">
        <v>13</v>
      </c>
      <c r="H256" s="113">
        <v>17</v>
      </c>
    </row>
    <row r="257" spans="1:41" customFormat="1" ht="15.75" thickBot="1">
      <c r="A257" s="110">
        <v>1.1000000000000001</v>
      </c>
      <c r="B257" s="111">
        <v>0.21</v>
      </c>
      <c r="C257" s="111">
        <v>0.09</v>
      </c>
      <c r="D257" s="111">
        <v>0.55000000000000004</v>
      </c>
      <c r="E257" s="111">
        <v>0.5</v>
      </c>
      <c r="F257" s="116" t="s">
        <v>271</v>
      </c>
      <c r="G257" s="111">
        <v>1.1499999999999999</v>
      </c>
      <c r="H257" s="111">
        <v>0.88</v>
      </c>
      <c r="I257">
        <f>AVERAGE(A257:H257)</f>
        <v>0.64</v>
      </c>
    </row>
    <row r="258" spans="1:41" customFormat="1" ht="15.75" thickBot="1">
      <c r="A258" s="117">
        <v>0.62</v>
      </c>
      <c r="B258" s="118">
        <v>0.41</v>
      </c>
      <c r="C258" s="118">
        <v>0.28999999999999998</v>
      </c>
      <c r="D258" s="118">
        <v>0.51</v>
      </c>
      <c r="E258" s="118">
        <v>0.59</v>
      </c>
      <c r="F258" s="119" t="s">
        <v>271</v>
      </c>
      <c r="G258" s="118">
        <v>0.68</v>
      </c>
      <c r="H258" s="118">
        <v>0.6</v>
      </c>
    </row>
    <row r="259" spans="1:41" customFormat="1" ht="16.5" thickTop="1" thickBot="1">
      <c r="A259" s="110">
        <v>22</v>
      </c>
      <c r="B259" s="111">
        <v>12</v>
      </c>
      <c r="C259" s="111">
        <v>21</v>
      </c>
      <c r="D259" s="111">
        <v>21</v>
      </c>
      <c r="E259" s="111">
        <v>22</v>
      </c>
      <c r="F259" s="111">
        <v>0</v>
      </c>
      <c r="G259" s="111">
        <v>9</v>
      </c>
      <c r="H259" s="111">
        <v>13</v>
      </c>
    </row>
    <row r="260" spans="1:41" customFormat="1" ht="15.75" thickBot="1">
      <c r="A260" s="112">
        <v>1.41</v>
      </c>
      <c r="B260" s="113">
        <v>0.25</v>
      </c>
      <c r="C260" s="113">
        <v>0.67</v>
      </c>
      <c r="D260" s="113">
        <v>0.28999999999999998</v>
      </c>
      <c r="E260" s="113">
        <v>0.14000000000000001</v>
      </c>
      <c r="F260" s="120" t="s">
        <v>271</v>
      </c>
      <c r="G260" s="113">
        <v>0.56000000000000005</v>
      </c>
      <c r="H260" s="113">
        <v>1</v>
      </c>
      <c r="I260">
        <f>AVERAGE(A260:H260)</f>
        <v>0.61714285714285722</v>
      </c>
    </row>
    <row r="261" spans="1:41" customFormat="1" ht="15.75" thickBot="1">
      <c r="A261" s="114">
        <v>1.1399999999999999</v>
      </c>
      <c r="B261" s="115">
        <v>0.45</v>
      </c>
      <c r="C261" s="115">
        <v>0.48</v>
      </c>
      <c r="D261" s="115">
        <v>0.46</v>
      </c>
      <c r="E261" s="115">
        <v>0.46</v>
      </c>
      <c r="F261" s="121" t="s">
        <v>271</v>
      </c>
      <c r="G261" s="115">
        <v>0.52</v>
      </c>
      <c r="H261" s="115">
        <v>0.56999999999999995</v>
      </c>
    </row>
    <row r="262" spans="1:41" customFormat="1" ht="16.5" thickTop="1" thickBot="1">
      <c r="A262" s="112">
        <v>4</v>
      </c>
      <c r="B262" s="113">
        <v>4</v>
      </c>
      <c r="C262" s="113">
        <v>0</v>
      </c>
      <c r="D262" s="113">
        <v>4</v>
      </c>
      <c r="E262" s="113">
        <v>0</v>
      </c>
      <c r="F262" s="113">
        <v>0</v>
      </c>
      <c r="G262" s="113">
        <v>0</v>
      </c>
      <c r="H262" s="113">
        <v>0</v>
      </c>
    </row>
    <row r="263" spans="1:41" customFormat="1" ht="15.75" thickBot="1">
      <c r="A263" s="110">
        <v>1.25</v>
      </c>
      <c r="B263" s="111">
        <v>0.75</v>
      </c>
      <c r="C263" s="116" t="s">
        <v>271</v>
      </c>
      <c r="D263" s="111">
        <v>1.25</v>
      </c>
      <c r="E263" s="116" t="s">
        <v>271</v>
      </c>
      <c r="F263" s="116" t="s">
        <v>271</v>
      </c>
      <c r="G263" s="116" t="s">
        <v>271</v>
      </c>
      <c r="H263" s="116" t="s">
        <v>271</v>
      </c>
      <c r="I263">
        <f>AVERAGE(A263:H263)</f>
        <v>1.0833333333333333</v>
      </c>
    </row>
    <row r="264" spans="1:41" customFormat="1" ht="15.75" thickBot="1">
      <c r="A264" s="117">
        <v>0.95</v>
      </c>
      <c r="B264" s="118">
        <v>0.5</v>
      </c>
      <c r="C264" s="119" t="s">
        <v>271</v>
      </c>
      <c r="D264" s="118">
        <v>0.95</v>
      </c>
      <c r="E264" s="119" t="s">
        <v>271</v>
      </c>
      <c r="F264" s="119" t="s">
        <v>271</v>
      </c>
      <c r="G264" s="119" t="s">
        <v>271</v>
      </c>
      <c r="H264" s="119" t="s">
        <v>271</v>
      </c>
    </row>
    <row r="265" spans="1:41" customFormat="1" ht="15.75" thickTop="1"/>
    <row r="266" spans="1:41" customFormat="1"/>
    <row r="267" spans="1:41" customFormat="1" ht="15.75" thickBot="1">
      <c r="B267" t="s">
        <v>278</v>
      </c>
    </row>
    <row r="268" spans="1:41" customFormat="1" ht="16.5" thickTop="1" thickBot="1">
      <c r="B268" s="51" t="s">
        <v>274</v>
      </c>
      <c r="C268" s="52" t="s">
        <v>275</v>
      </c>
      <c r="D268" s="52" t="s">
        <v>276</v>
      </c>
      <c r="E268" s="52" t="s">
        <v>277</v>
      </c>
    </row>
    <row r="269" spans="1:41" customFormat="1" ht="15.75" thickTop="1">
      <c r="A269" s="122" t="s">
        <v>262</v>
      </c>
      <c r="B269" s="125"/>
      <c r="C269" s="125">
        <v>1.2972972972972976</v>
      </c>
      <c r="D269" s="125">
        <v>1.103448275862069</v>
      </c>
      <c r="E269" s="125">
        <v>2.25</v>
      </c>
    </row>
    <row r="270" spans="1:41" customFormat="1">
      <c r="A270" s="122" t="s">
        <v>272</v>
      </c>
      <c r="B270" s="125">
        <v>0</v>
      </c>
      <c r="C270" s="126">
        <v>7.1428571428571438E-2</v>
      </c>
      <c r="D270" s="126">
        <v>0.4</v>
      </c>
      <c r="E270" s="126">
        <v>0.16666666666666666</v>
      </c>
    </row>
    <row r="271" spans="1:41" customFormat="1">
      <c r="A271" s="122" t="s">
        <v>265</v>
      </c>
      <c r="B271" s="125">
        <v>0</v>
      </c>
      <c r="C271" s="126">
        <v>0.58064516129032273</v>
      </c>
      <c r="D271" s="126">
        <v>0.5185185185185186</v>
      </c>
      <c r="E271" s="125">
        <v>2</v>
      </c>
    </row>
    <row r="272" spans="1:41" customFormat="1">
      <c r="A272" s="122" t="s">
        <v>266</v>
      </c>
      <c r="B272" s="126">
        <v>8.3333333333333343E-2</v>
      </c>
      <c r="C272" s="126">
        <v>0.56756756756756754</v>
      </c>
      <c r="D272" s="126">
        <v>0.48148148148148145</v>
      </c>
      <c r="E272" s="125">
        <v>1.8571428571428572</v>
      </c>
    </row>
    <row r="273" spans="1:41" customFormat="1">
      <c r="A273" s="122" t="s">
        <v>268</v>
      </c>
      <c r="B273" s="125">
        <v>0</v>
      </c>
      <c r="C273" s="125">
        <v>1.0625000000000002</v>
      </c>
      <c r="D273" s="126">
        <v>0.91666666666666663</v>
      </c>
      <c r="E273" s="125">
        <v>1.4</v>
      </c>
    </row>
    <row r="274" spans="1:41" customFormat="1">
      <c r="A274" s="122" t="s">
        <v>269</v>
      </c>
      <c r="B274" s="126">
        <v>0.41666666666666663</v>
      </c>
      <c r="C274" s="126">
        <v>0.84000000000000008</v>
      </c>
      <c r="D274" s="126">
        <v>0.89473684210526305</v>
      </c>
      <c r="E274" s="125">
        <v>1.1428571428571428</v>
      </c>
    </row>
    <row r="275" spans="1:41" customFormat="1">
      <c r="C275" s="36">
        <f>AVERAGE(C269:C274)</f>
        <v>0.73657309959729311</v>
      </c>
      <c r="D275" s="36">
        <f>AVERAGE(D269:D274)</f>
        <v>0.71914196410566644</v>
      </c>
      <c r="E275" s="36">
        <f>AVERAGE(E269:E274)</f>
        <v>1.4694444444444443</v>
      </c>
    </row>
    <row r="276" spans="1:41" customFormat="1"/>
    <row r="277" spans="1:41" customFormat="1"/>
    <row r="278" spans="1:41" customFormat="1"/>
    <row r="279" spans="1:41" customFormat="1"/>
    <row r="280" spans="1:41" customFormat="1"/>
    <row r="281" spans="1:41" customFormat="1"/>
    <row r="282" spans="1:41" customFormat="1" ht="15.75" thickBot="1">
      <c r="A282" s="105" t="s">
        <v>284</v>
      </c>
      <c r="B282" s="105"/>
      <c r="C282" s="105"/>
      <c r="D282" s="105"/>
      <c r="E282" s="105"/>
      <c r="F282" s="105"/>
      <c r="G282" s="105"/>
      <c r="H282" s="105"/>
      <c r="I282" s="105"/>
      <c r="J282" s="105"/>
      <c r="K282" s="50"/>
    </row>
    <row r="283" spans="1:41" customFormat="1" ht="16.5" thickTop="1" thickBot="1">
      <c r="A283" s="106"/>
      <c r="B283" s="51" t="s">
        <v>262</v>
      </c>
      <c r="C283" s="52" t="s">
        <v>272</v>
      </c>
      <c r="D283" s="52" t="s">
        <v>273</v>
      </c>
      <c r="E283" s="52" t="s">
        <v>265</v>
      </c>
      <c r="F283" s="52" t="s">
        <v>266</v>
      </c>
      <c r="G283" s="52" t="s">
        <v>267</v>
      </c>
      <c r="H283" s="52" t="s">
        <v>268</v>
      </c>
      <c r="I283" s="52" t="s">
        <v>269</v>
      </c>
      <c r="J283" s="53" t="s">
        <v>270</v>
      </c>
      <c r="K283" s="50"/>
    </row>
    <row r="284" spans="1:41" customFormat="1" ht="24.75" thickTop="1">
      <c r="A284" s="54" t="s">
        <v>279</v>
      </c>
      <c r="B284" s="63">
        <v>27.002345961456431</v>
      </c>
      <c r="C284" s="64">
        <v>11.196226415094339</v>
      </c>
      <c r="D284" s="64">
        <v>7.0277717441896543</v>
      </c>
      <c r="E284" s="64">
        <v>24.302179280041113</v>
      </c>
      <c r="F284" s="64">
        <v>19.358807483580787</v>
      </c>
      <c r="G284" s="127">
        <v>0.38412698412698415</v>
      </c>
      <c r="H284" s="64">
        <v>12.724944852941174</v>
      </c>
      <c r="I284" s="64">
        <v>5.941414194586188</v>
      </c>
      <c r="J284" s="65">
        <v>7.5966121076322208</v>
      </c>
      <c r="K284" s="50"/>
    </row>
    <row r="285" spans="1:41" customFormat="1">
      <c r="A285" s="55" t="s">
        <v>280</v>
      </c>
      <c r="B285" s="123">
        <v>3</v>
      </c>
      <c r="C285" s="124">
        <v>3</v>
      </c>
      <c r="D285" s="124">
        <v>3</v>
      </c>
      <c r="E285" s="124">
        <v>3</v>
      </c>
      <c r="F285" s="124">
        <v>3</v>
      </c>
      <c r="G285" s="124">
        <v>2</v>
      </c>
      <c r="H285" s="124">
        <v>3</v>
      </c>
      <c r="I285" s="124">
        <v>3</v>
      </c>
      <c r="J285" s="128">
        <v>3</v>
      </c>
      <c r="K285" s="50"/>
    </row>
    <row r="286" spans="1:41" customFormat="1" ht="15.75" thickBot="1">
      <c r="A286" s="58" t="s">
        <v>281</v>
      </c>
      <c r="B286" s="129">
        <v>5.8806922422311916E-6</v>
      </c>
      <c r="C286" s="130">
        <v>1.0710775588231922E-2</v>
      </c>
      <c r="D286" s="130">
        <v>7.1017840667489215E-2</v>
      </c>
      <c r="E286" s="130">
        <v>2.1601829238623777E-5</v>
      </c>
      <c r="F286" s="130">
        <v>2.304497471258849E-4</v>
      </c>
      <c r="G286" s="130">
        <v>0.82525446971905836</v>
      </c>
      <c r="H286" s="130">
        <v>5.2708088866817594E-3</v>
      </c>
      <c r="I286" s="130">
        <v>0.11449560280015135</v>
      </c>
      <c r="J286" s="131">
        <v>5.5127351906946044E-2</v>
      </c>
      <c r="K286" s="50"/>
    </row>
    <row r="287" spans="1:41" customFormat="1" ht="15.75" thickTop="1">
      <c r="A287" s="104" t="s">
        <v>282</v>
      </c>
      <c r="B287" s="104"/>
      <c r="C287" s="104"/>
      <c r="D287" s="104"/>
      <c r="E287" s="104"/>
      <c r="F287" s="104"/>
      <c r="G287" s="104"/>
      <c r="H287" s="104"/>
      <c r="I287" s="104"/>
      <c r="J287" s="104"/>
      <c r="K287" s="50"/>
    </row>
    <row r="288" spans="1:41" customFormat="1">
      <c r="A288" s="104" t="s">
        <v>283</v>
      </c>
      <c r="B288" s="104"/>
      <c r="C288" s="104"/>
      <c r="D288" s="104"/>
      <c r="E288" s="104"/>
      <c r="F288" s="104"/>
      <c r="G288" s="104"/>
      <c r="H288" s="104"/>
      <c r="I288" s="104"/>
      <c r="J288" s="104"/>
      <c r="K288" s="50"/>
    </row>
    <row r="289" spans="1:41" customFormat="1"/>
    <row r="290" spans="1:41" customFormat="1"/>
    <row r="291" spans="1:41" customFormat="1"/>
    <row r="292" spans="1:41" customFormat="1"/>
    <row r="293" spans="1:41" customFormat="1"/>
    <row r="294" spans="1:41" customFormat="1"/>
    <row r="295" spans="1:41" customFormat="1"/>
    <row r="296" spans="1:41" customFormat="1"/>
    <row r="297" spans="1:41" customFormat="1"/>
    <row r="298" spans="1:41" customFormat="1"/>
    <row r="299" spans="1:41" customFormat="1"/>
    <row r="300" spans="1:41" customFormat="1"/>
    <row r="301" spans="1:41" customFormat="1"/>
    <row r="302" spans="1:41" customFormat="1"/>
    <row r="303" spans="1:41" customFormat="1"/>
    <row r="304" spans="1:41" customFormat="1"/>
    <row r="305" spans="1:41" customFormat="1"/>
    <row r="306" spans="1:41" customFormat="1"/>
    <row r="307" spans="1:41" customFormat="1"/>
    <row r="308" spans="1:41" customFormat="1"/>
    <row r="309" spans="1:41" customFormat="1"/>
    <row r="310" spans="1:41" customFormat="1"/>
    <row r="311" spans="1:41" customFormat="1"/>
    <row r="312" spans="1:41" customFormat="1"/>
    <row r="313" spans="1:41" customFormat="1"/>
    <row r="314" spans="1:41" customFormat="1"/>
    <row r="315" spans="1:41" customFormat="1"/>
    <row r="316" spans="1:41" customFormat="1"/>
    <row r="317" spans="1:41" customFormat="1"/>
    <row r="318" spans="1:41" customFormat="1"/>
  </sheetData>
  <mergeCells count="47">
    <mergeCell ref="A282:J282"/>
    <mergeCell ref="A283"/>
    <mergeCell ref="A287:J287"/>
    <mergeCell ref="A288:J288"/>
    <mergeCell ref="A235:F235"/>
    <mergeCell ref="O173:T173"/>
    <mergeCell ref="O174"/>
    <mergeCell ref="O203:T203"/>
    <mergeCell ref="A207:F207"/>
    <mergeCell ref="A208"/>
    <mergeCell ref="H173:M173"/>
    <mergeCell ref="H174"/>
    <mergeCell ref="H203:M203"/>
    <mergeCell ref="A173:F173"/>
    <mergeCell ref="A223:Z223"/>
    <mergeCell ref="A224"/>
    <mergeCell ref="A230:Z230"/>
    <mergeCell ref="A231:Z231"/>
    <mergeCell ref="A174"/>
    <mergeCell ref="O161:T161"/>
    <mergeCell ref="O162"/>
    <mergeCell ref="O170:T170"/>
    <mergeCell ref="A96:F96"/>
    <mergeCell ref="A97"/>
    <mergeCell ref="A161:F161"/>
    <mergeCell ref="A162"/>
    <mergeCell ref="H161:M161"/>
    <mergeCell ref="H162"/>
    <mergeCell ref="H170:M170"/>
    <mergeCell ref="A134:AK134"/>
    <mergeCell ref="A136:F136"/>
    <mergeCell ref="A137"/>
    <mergeCell ref="O1:T1"/>
    <mergeCell ref="O2"/>
    <mergeCell ref="O43:T43"/>
    <mergeCell ref="A1:F1"/>
    <mergeCell ref="A2"/>
    <mergeCell ref="H1:M1"/>
    <mergeCell ref="H2"/>
    <mergeCell ref="H43:M43"/>
    <mergeCell ref="A46:AN46"/>
    <mergeCell ref="A47"/>
    <mergeCell ref="A53:AN53"/>
    <mergeCell ref="A54:AN54"/>
    <mergeCell ref="A133:AK133"/>
    <mergeCell ref="A126:AK126"/>
    <mergeCell ref="A127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2020-04-20T09:16:47Z</dcterms:created>
  <dcterms:modified xsi:type="dcterms:W3CDTF">2020-04-24T10:59:19Z</dcterms:modified>
</cp:coreProperties>
</file>